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80" tabRatio="837"/>
  </bookViews>
  <sheets>
    <sheet name="Приложение 1" sheetId="1" r:id="rId1"/>
    <sheet name="Приложение 2" sheetId="2" r:id="rId2"/>
    <sheet name="Приложение 3" sheetId="5" r:id="rId3"/>
  </sheets>
  <definedNames>
    <definedName name="_xlnm._FilterDatabase" localSheetId="0" hidden="1">'Приложение 1'!$A$7:$M$251</definedName>
    <definedName name="_xlnm._FilterDatabase" localSheetId="1" hidden="1">'Приложение 2'!$A$7:$M$308</definedName>
    <definedName name="_xlnm.Print_Titles" localSheetId="0">'Приложение 1'!$7:$8</definedName>
    <definedName name="_xlnm.Print_Titles" localSheetId="1">'Приложение 2'!$7:$8</definedName>
    <definedName name="_xlnm.Print_Titles" localSheetId="2">'Приложение 3'!$4:$5</definedName>
    <definedName name="_xlnm.Print_Area" localSheetId="0">'Приложение 1'!$A$1:$P$253</definedName>
    <definedName name="_xlnm.Print_Area" localSheetId="1">'Приложение 2'!$A$1:$P$310</definedName>
    <definedName name="_xlnm.Print_Area" localSheetId="2">'Приложение 3'!$A$1:$P$121</definedName>
  </definedNames>
  <calcPr calcId="152511"/>
</workbook>
</file>

<file path=xl/calcChain.xml><?xml version="1.0" encoding="utf-8"?>
<calcChain xmlns="http://schemas.openxmlformats.org/spreadsheetml/2006/main">
  <c r="N37" i="2" l="1"/>
  <c r="O37" i="2"/>
  <c r="P16" i="5" l="1"/>
  <c r="P17" i="5"/>
  <c r="P18" i="5"/>
  <c r="P19" i="5"/>
  <c r="P20" i="5"/>
  <c r="P21" i="5"/>
  <c r="P22" i="5"/>
  <c r="P23" i="5"/>
  <c r="P24" i="5"/>
  <c r="P25" i="5"/>
  <c r="P27" i="5"/>
  <c r="P28" i="5"/>
  <c r="P29" i="5"/>
  <c r="P30" i="5"/>
  <c r="P31" i="5"/>
  <c r="P32" i="5"/>
  <c r="P33" i="5"/>
  <c r="P34" i="5"/>
  <c r="P35" i="5"/>
  <c r="P36" i="5"/>
  <c r="P38" i="5"/>
  <c r="P39" i="5"/>
  <c r="P40" i="5"/>
  <c r="P41" i="5"/>
  <c r="P42" i="5"/>
  <c r="P43" i="5"/>
  <c r="P44" i="5"/>
  <c r="P45" i="5"/>
  <c r="P46" i="5"/>
  <c r="P47" i="5"/>
  <c r="P48" i="5"/>
  <c r="P49" i="5"/>
  <c r="P51" i="5"/>
  <c r="P52" i="5"/>
  <c r="P54" i="5"/>
  <c r="P55" i="5"/>
  <c r="P57" i="5"/>
  <c r="P58" i="5"/>
  <c r="P59" i="5"/>
  <c r="P61" i="5"/>
  <c r="P62" i="5"/>
  <c r="P63" i="5"/>
  <c r="P64" i="5"/>
  <c r="P65" i="5"/>
  <c r="P66" i="5"/>
  <c r="P67" i="5"/>
  <c r="P69" i="5"/>
  <c r="P71" i="5"/>
  <c r="P72" i="5"/>
  <c r="P73" i="5"/>
  <c r="P74" i="5"/>
  <c r="P75" i="5"/>
  <c r="P76" i="5"/>
  <c r="P77" i="5"/>
  <c r="P79" i="5"/>
  <c r="P80" i="5"/>
  <c r="P81" i="5"/>
  <c r="P83" i="5"/>
  <c r="P84" i="5"/>
  <c r="P85" i="5"/>
  <c r="P86" i="5"/>
  <c r="P87" i="5"/>
  <c r="P88" i="5"/>
  <c r="P89" i="5"/>
  <c r="P90" i="5"/>
  <c r="P91" i="5"/>
  <c r="P92" i="5"/>
  <c r="P93" i="5"/>
  <c r="P94" i="5"/>
  <c r="P96" i="5"/>
  <c r="P97" i="5"/>
  <c r="P98" i="5"/>
  <c r="P99" i="5"/>
  <c r="P100" i="5"/>
  <c r="P101" i="5"/>
  <c r="P102" i="5"/>
  <c r="P103" i="5"/>
  <c r="P105" i="5"/>
  <c r="P109" i="5"/>
  <c r="P111" i="5"/>
  <c r="P115" i="5"/>
  <c r="P119" i="5"/>
  <c r="N114" i="5" l="1"/>
  <c r="O114" i="5"/>
  <c r="P114" i="5" s="1"/>
  <c r="N15" i="5"/>
  <c r="O15" i="5"/>
  <c r="P15" i="5" s="1"/>
  <c r="N26" i="5"/>
  <c r="O26" i="5"/>
  <c r="P26" i="5" s="1"/>
  <c r="N37" i="5"/>
  <c r="O37" i="5"/>
  <c r="P37" i="5" s="1"/>
  <c r="N50" i="5"/>
  <c r="O50" i="5"/>
  <c r="P50" i="5" s="1"/>
  <c r="N53" i="5"/>
  <c r="O53" i="5"/>
  <c r="P53" i="5" s="1"/>
  <c r="N56" i="5"/>
  <c r="O56" i="5"/>
  <c r="P56" i="5" s="1"/>
  <c r="N60" i="5"/>
  <c r="O60" i="5"/>
  <c r="P60" i="5" s="1"/>
  <c r="N68" i="5"/>
  <c r="O68" i="5"/>
  <c r="P68" i="5" s="1"/>
  <c r="N70" i="5"/>
  <c r="O70" i="5"/>
  <c r="P70" i="5" s="1"/>
  <c r="N78" i="5"/>
  <c r="O78" i="5"/>
  <c r="P78" i="5" s="1"/>
  <c r="N82" i="5"/>
  <c r="O82" i="5"/>
  <c r="P82" i="5" s="1"/>
  <c r="N95" i="5"/>
  <c r="O95" i="5"/>
  <c r="P95" i="5" s="1"/>
  <c r="N104" i="5"/>
  <c r="O104" i="5"/>
  <c r="P104" i="5" s="1"/>
  <c r="N108" i="5"/>
  <c r="O108" i="5"/>
  <c r="P108" i="5" s="1"/>
  <c r="N110" i="5"/>
  <c r="O110" i="5"/>
  <c r="P110" i="5" s="1"/>
  <c r="N113" i="5"/>
  <c r="N112" i="5" s="1"/>
  <c r="O113" i="5"/>
  <c r="N118" i="5"/>
  <c r="N117" i="5" s="1"/>
  <c r="N116" i="5" s="1"/>
  <c r="O118" i="5"/>
  <c r="M118" i="5"/>
  <c r="M117" i="5"/>
  <c r="M116" i="5" s="1"/>
  <c r="M104" i="5"/>
  <c r="M95" i="5"/>
  <c r="M82" i="5"/>
  <c r="M78" i="5"/>
  <c r="M70" i="5"/>
  <c r="M68" i="5"/>
  <c r="M60" i="5"/>
  <c r="M56" i="5"/>
  <c r="M53" i="5"/>
  <c r="M50" i="5"/>
  <c r="M37" i="5"/>
  <c r="M26" i="5"/>
  <c r="M15" i="5"/>
  <c r="O117" i="5" l="1"/>
  <c r="P118" i="5"/>
  <c r="O112" i="5"/>
  <c r="P112" i="5" s="1"/>
  <c r="P113" i="5"/>
  <c r="M14" i="5"/>
  <c r="O107" i="5"/>
  <c r="N107" i="5"/>
  <c r="N106" i="5" s="1"/>
  <c r="O14" i="5"/>
  <c r="N14" i="5"/>
  <c r="N13" i="5" s="1"/>
  <c r="N12" i="5" s="1"/>
  <c r="N11" i="5" s="1"/>
  <c r="N10" i="5" s="1"/>
  <c r="N9" i="5" s="1"/>
  <c r="N8" i="5" s="1"/>
  <c r="N7" i="5" s="1"/>
  <c r="N6" i="5" s="1"/>
  <c r="P18" i="2"/>
  <c r="P20" i="2"/>
  <c r="P29" i="2"/>
  <c r="P31" i="2"/>
  <c r="P33" i="2"/>
  <c r="P34" i="2"/>
  <c r="P35" i="2"/>
  <c r="P36" i="2"/>
  <c r="P37" i="2"/>
  <c r="P38" i="2"/>
  <c r="P40" i="2"/>
  <c r="P41" i="2"/>
  <c r="P42" i="2"/>
  <c r="P44" i="2"/>
  <c r="P53" i="2"/>
  <c r="P55" i="2"/>
  <c r="P57" i="2"/>
  <c r="P59" i="2"/>
  <c r="P61" i="2"/>
  <c r="P63" i="2"/>
  <c r="P65" i="2"/>
  <c r="P66" i="2"/>
  <c r="P67" i="2"/>
  <c r="P68" i="2"/>
  <c r="P69" i="2"/>
  <c r="P70" i="2"/>
  <c r="P72" i="2"/>
  <c r="P74" i="2"/>
  <c r="P75" i="2"/>
  <c r="P76" i="2"/>
  <c r="P77" i="2"/>
  <c r="P78" i="2"/>
  <c r="P80" i="2"/>
  <c r="P81" i="2"/>
  <c r="P83" i="2"/>
  <c r="P91" i="2"/>
  <c r="P92" i="2"/>
  <c r="P94" i="2"/>
  <c r="P95" i="2"/>
  <c r="P96" i="2"/>
  <c r="P97" i="2"/>
  <c r="P98" i="2"/>
  <c r="P107" i="2"/>
  <c r="P116" i="2"/>
  <c r="P118" i="2"/>
  <c r="P126" i="2"/>
  <c r="P127" i="2"/>
  <c r="P128" i="2"/>
  <c r="P132" i="2"/>
  <c r="P133" i="2"/>
  <c r="P134" i="2"/>
  <c r="P135" i="2"/>
  <c r="P136" i="2"/>
  <c r="P137" i="2"/>
  <c r="P139" i="2"/>
  <c r="P140" i="2"/>
  <c r="P141" i="2"/>
  <c r="P142" i="2"/>
  <c r="P144" i="2"/>
  <c r="P145" i="2"/>
  <c r="P155" i="2"/>
  <c r="P157" i="2"/>
  <c r="P162" i="2"/>
  <c r="P163" i="2"/>
  <c r="P165" i="2"/>
  <c r="P166" i="2"/>
  <c r="P168" i="2"/>
  <c r="P170" i="2"/>
  <c r="P172" i="2"/>
  <c r="P174" i="2"/>
  <c r="P184" i="2"/>
  <c r="P186" i="2"/>
  <c r="P195" i="2"/>
  <c r="P197" i="2"/>
  <c r="P198" i="2"/>
  <c r="P199" i="2"/>
  <c r="P200" i="2"/>
  <c r="P201" i="2"/>
  <c r="P202" i="2"/>
  <c r="P203" i="2"/>
  <c r="P204" i="2"/>
  <c r="P212" i="2"/>
  <c r="P214" i="2"/>
  <c r="P215" i="2"/>
  <c r="P216" i="2"/>
  <c r="P217" i="2"/>
  <c r="P218" i="2"/>
  <c r="P219" i="2"/>
  <c r="P221" i="2"/>
  <c r="P223" i="2"/>
  <c r="P225" i="2"/>
  <c r="P226" i="2"/>
  <c r="P228" i="2"/>
  <c r="P229" i="2"/>
  <c r="P237" i="2"/>
  <c r="P238" i="2"/>
  <c r="P239" i="2"/>
  <c r="P241" i="2"/>
  <c r="P250" i="2"/>
  <c r="P251" i="2"/>
  <c r="P252" i="2"/>
  <c r="P254" i="2"/>
  <c r="P256" i="2"/>
  <c r="P258" i="2"/>
  <c r="P260" i="2"/>
  <c r="P262" i="2"/>
  <c r="P264" i="2"/>
  <c r="P265" i="2"/>
  <c r="P266" i="2"/>
  <c r="P270" i="2"/>
  <c r="P274" i="2"/>
  <c r="P283" i="2"/>
  <c r="P284" i="2"/>
  <c r="P286" i="2"/>
  <c r="P288" i="2"/>
  <c r="P290" i="2"/>
  <c r="P292" i="2"/>
  <c r="P294" i="2"/>
  <c r="P296" i="2"/>
  <c r="P298" i="2"/>
  <c r="P300" i="2"/>
  <c r="P302" i="2"/>
  <c r="P304" i="2"/>
  <c r="P306" i="2"/>
  <c r="P308" i="2"/>
  <c r="M21" i="2"/>
  <c r="M9" i="2" s="1"/>
  <c r="N222" i="2"/>
  <c r="O222" i="2"/>
  <c r="P222" i="2" s="1"/>
  <c r="N17" i="2"/>
  <c r="O17" i="2"/>
  <c r="P17" i="2" s="1"/>
  <c r="N19" i="2"/>
  <c r="O19" i="2"/>
  <c r="P19" i="2" s="1"/>
  <c r="N28" i="2"/>
  <c r="O28" i="2"/>
  <c r="P28" i="2" s="1"/>
  <c r="N30" i="2"/>
  <c r="O30" i="2"/>
  <c r="P30" i="2" s="1"/>
  <c r="N32" i="2"/>
  <c r="O32" i="2"/>
  <c r="P32" i="2" s="1"/>
  <c r="N39" i="2"/>
  <c r="O39" i="2"/>
  <c r="P39" i="2" s="1"/>
  <c r="N41" i="2"/>
  <c r="O41" i="2"/>
  <c r="N43" i="2"/>
  <c r="O43" i="2"/>
  <c r="P43" i="2" s="1"/>
  <c r="N52" i="2"/>
  <c r="O52" i="2"/>
  <c r="P52" i="2" s="1"/>
  <c r="N54" i="2"/>
  <c r="O54" i="2"/>
  <c r="P54" i="2" s="1"/>
  <c r="N56" i="2"/>
  <c r="O56" i="2"/>
  <c r="P56" i="2" s="1"/>
  <c r="N58" i="2"/>
  <c r="O58" i="2"/>
  <c r="P58" i="2" s="1"/>
  <c r="N60" i="2"/>
  <c r="O60" i="2"/>
  <c r="P60" i="2" s="1"/>
  <c r="N62" i="2"/>
  <c r="O62" i="2"/>
  <c r="P62" i="2" s="1"/>
  <c r="N64" i="2"/>
  <c r="O64" i="2"/>
  <c r="P64" i="2" s="1"/>
  <c r="N67" i="2"/>
  <c r="O67" i="2"/>
  <c r="N69" i="2"/>
  <c r="O69" i="2"/>
  <c r="N71" i="2"/>
  <c r="O71" i="2"/>
  <c r="P71" i="2" s="1"/>
  <c r="N73" i="2"/>
  <c r="O73" i="2"/>
  <c r="P73" i="2" s="1"/>
  <c r="N75" i="2"/>
  <c r="O75" i="2"/>
  <c r="N77" i="2"/>
  <c r="O77" i="2"/>
  <c r="N79" i="2"/>
  <c r="O79" i="2"/>
  <c r="P79" i="2" s="1"/>
  <c r="N82" i="2"/>
  <c r="O82" i="2"/>
  <c r="P82" i="2" s="1"/>
  <c r="N91" i="2"/>
  <c r="O91" i="2"/>
  <c r="N93" i="2"/>
  <c r="O93" i="2"/>
  <c r="P93" i="2" s="1"/>
  <c r="N95" i="2"/>
  <c r="O95" i="2"/>
  <c r="N97" i="2"/>
  <c r="O97" i="2"/>
  <c r="N106" i="2"/>
  <c r="N105" i="2" s="1"/>
  <c r="N104" i="2" s="1"/>
  <c r="N103" i="2" s="1"/>
  <c r="N102" i="2" s="1"/>
  <c r="N101" i="2" s="1"/>
  <c r="N100" i="2" s="1"/>
  <c r="N99" i="2" s="1"/>
  <c r="O106" i="2"/>
  <c r="O105" i="2" s="1"/>
  <c r="O104" i="2" s="1"/>
  <c r="O103" i="2" s="1"/>
  <c r="O102" i="2" s="1"/>
  <c r="O101" i="2" s="1"/>
  <c r="O100" i="2" s="1"/>
  <c r="O99" i="2" s="1"/>
  <c r="P99" i="2" s="1"/>
  <c r="N115" i="2"/>
  <c r="O115" i="2"/>
  <c r="P115" i="2" s="1"/>
  <c r="N117" i="2"/>
  <c r="O117" i="2"/>
  <c r="P117" i="2" s="1"/>
  <c r="N125" i="2"/>
  <c r="N124" i="2" s="1"/>
  <c r="N123" i="2" s="1"/>
  <c r="O125" i="2"/>
  <c r="O124" i="2" s="1"/>
  <c r="O123" i="2" s="1"/>
  <c r="P123" i="2" s="1"/>
  <c r="N131" i="2"/>
  <c r="O131" i="2"/>
  <c r="P131" i="2" s="1"/>
  <c r="N138" i="2"/>
  <c r="O138" i="2"/>
  <c r="P138" i="2" s="1"/>
  <c r="N140" i="2"/>
  <c r="O140" i="2"/>
  <c r="N144" i="2"/>
  <c r="N143" i="2" s="1"/>
  <c r="N142" i="2" s="1"/>
  <c r="O144" i="2"/>
  <c r="O143" i="2" s="1"/>
  <c r="O142" i="2" s="1"/>
  <c r="N154" i="2"/>
  <c r="O154" i="2"/>
  <c r="P154" i="2" s="1"/>
  <c r="N156" i="2"/>
  <c r="O156" i="2"/>
  <c r="P156" i="2" s="1"/>
  <c r="N162" i="2"/>
  <c r="O162" i="2"/>
  <c r="N164" i="2"/>
  <c r="O164" i="2"/>
  <c r="P164" i="2" s="1"/>
  <c r="N167" i="2"/>
  <c r="O167" i="2"/>
  <c r="P167" i="2" s="1"/>
  <c r="N173" i="2"/>
  <c r="N172" i="2" s="1"/>
  <c r="N171" i="2" s="1"/>
  <c r="N170" i="2" s="1"/>
  <c r="N169" i="2" s="1"/>
  <c r="O173" i="2"/>
  <c r="O172" i="2" s="1"/>
  <c r="O171" i="2" s="1"/>
  <c r="O170" i="2" s="1"/>
  <c r="O169" i="2" s="1"/>
  <c r="P169" i="2" s="1"/>
  <c r="N183" i="2"/>
  <c r="O183" i="2"/>
  <c r="P183" i="2" s="1"/>
  <c r="N185" i="2"/>
  <c r="O185" i="2"/>
  <c r="P185" i="2" s="1"/>
  <c r="N194" i="2"/>
  <c r="O194" i="2"/>
  <c r="P194" i="2" s="1"/>
  <c r="N196" i="2"/>
  <c r="O196" i="2"/>
  <c r="P196" i="2" s="1"/>
  <c r="N198" i="2"/>
  <c r="O198" i="2"/>
  <c r="N200" i="2"/>
  <c r="O200" i="2"/>
  <c r="N202" i="2"/>
  <c r="O202" i="2"/>
  <c r="N211" i="2"/>
  <c r="O211" i="2"/>
  <c r="P211" i="2" s="1"/>
  <c r="N213" i="2"/>
  <c r="O213" i="2"/>
  <c r="P213" i="2" s="1"/>
  <c r="N216" i="2"/>
  <c r="O216" i="2"/>
  <c r="N218" i="2"/>
  <c r="O218" i="2"/>
  <c r="N220" i="2"/>
  <c r="O220" i="2"/>
  <c r="P220" i="2" s="1"/>
  <c r="N224" i="2"/>
  <c r="O224" i="2"/>
  <c r="P224" i="2" s="1"/>
  <c r="N227" i="2"/>
  <c r="O227" i="2"/>
  <c r="P227" i="2" s="1"/>
  <c r="N236" i="2"/>
  <c r="O236" i="2"/>
  <c r="P236" i="2" s="1"/>
  <c r="N240" i="2"/>
  <c r="O240" i="2"/>
  <c r="P240" i="2" s="1"/>
  <c r="N249" i="2"/>
  <c r="O249" i="2"/>
  <c r="P249" i="2" s="1"/>
  <c r="N253" i="2"/>
  <c r="O253" i="2"/>
  <c r="P253" i="2" s="1"/>
  <c r="N255" i="2"/>
  <c r="O255" i="2"/>
  <c r="P255" i="2" s="1"/>
  <c r="N264" i="2"/>
  <c r="N263" i="2" s="1"/>
  <c r="N262" i="2" s="1"/>
  <c r="N261" i="2" s="1"/>
  <c r="N260" i="2" s="1"/>
  <c r="N259" i="2" s="1"/>
  <c r="N258" i="2" s="1"/>
  <c r="N257" i="2" s="1"/>
  <c r="O264" i="2"/>
  <c r="O263" i="2" s="1"/>
  <c r="O262" i="2" s="1"/>
  <c r="O261" i="2" s="1"/>
  <c r="O260" i="2" s="1"/>
  <c r="O259" i="2" s="1"/>
  <c r="O258" i="2" s="1"/>
  <c r="O257" i="2" s="1"/>
  <c r="P257" i="2" s="1"/>
  <c r="N273" i="2"/>
  <c r="N272" i="2" s="1"/>
  <c r="N271" i="2" s="1"/>
  <c r="N270" i="2" s="1"/>
  <c r="N269" i="2" s="1"/>
  <c r="N268" i="2" s="1"/>
  <c r="N267" i="2" s="1"/>
  <c r="N266" i="2" s="1"/>
  <c r="O273" i="2"/>
  <c r="O272" i="2" s="1"/>
  <c r="O271" i="2" s="1"/>
  <c r="O270" i="2" s="1"/>
  <c r="O269" i="2" s="1"/>
  <c r="O268" i="2" s="1"/>
  <c r="O267" i="2" s="1"/>
  <c r="O266" i="2" s="1"/>
  <c r="N282" i="2"/>
  <c r="O282" i="2"/>
  <c r="P282" i="2" s="1"/>
  <c r="N285" i="2"/>
  <c r="O285" i="2"/>
  <c r="P285" i="2" s="1"/>
  <c r="N287" i="2"/>
  <c r="O287" i="2"/>
  <c r="P287" i="2" s="1"/>
  <c r="N289" i="2"/>
  <c r="O289" i="2"/>
  <c r="P289" i="2" s="1"/>
  <c r="N291" i="2"/>
  <c r="O291" i="2"/>
  <c r="P291" i="2" s="1"/>
  <c r="N293" i="2"/>
  <c r="O293" i="2"/>
  <c r="P293" i="2" s="1"/>
  <c r="N297" i="2"/>
  <c r="N296" i="2" s="1"/>
  <c r="N295" i="2" s="1"/>
  <c r="O297" i="2"/>
  <c r="O296" i="2" s="1"/>
  <c r="O295" i="2" s="1"/>
  <c r="P295" i="2" s="1"/>
  <c r="N307" i="2"/>
  <c r="N306" i="2" s="1"/>
  <c r="N305" i="2" s="1"/>
  <c r="N304" i="2" s="1"/>
  <c r="N303" i="2" s="1"/>
  <c r="N302" i="2" s="1"/>
  <c r="N301" i="2" s="1"/>
  <c r="N300" i="2" s="1"/>
  <c r="N299" i="2" s="1"/>
  <c r="O307" i="2"/>
  <c r="O306" i="2" s="1"/>
  <c r="O305" i="2" s="1"/>
  <c r="O304" i="2" s="1"/>
  <c r="O303" i="2" s="1"/>
  <c r="O302" i="2" s="1"/>
  <c r="O301" i="2" s="1"/>
  <c r="O300" i="2" s="1"/>
  <c r="O299" i="2" s="1"/>
  <c r="P299" i="2" s="1"/>
  <c r="M307" i="2"/>
  <c r="M306" i="2"/>
  <c r="M305" i="2" s="1"/>
  <c r="M304" i="2" s="1"/>
  <c r="M303" i="2" s="1"/>
  <c r="M302" i="2" s="1"/>
  <c r="M301" i="2" s="1"/>
  <c r="M300" i="2" s="1"/>
  <c r="M299" i="2" s="1"/>
  <c r="M281" i="2"/>
  <c r="M291" i="2"/>
  <c r="M289" i="2"/>
  <c r="M280" i="2"/>
  <c r="M279" i="2" s="1"/>
  <c r="M273" i="2"/>
  <c r="M272" i="2"/>
  <c r="M271" i="2" s="1"/>
  <c r="M270" i="2" s="1"/>
  <c r="M269" i="2" s="1"/>
  <c r="M268" i="2" s="1"/>
  <c r="M267" i="2" s="1"/>
  <c r="M266" i="2" s="1"/>
  <c r="M175" i="2"/>
  <c r="M187" i="2"/>
  <c r="M264" i="2"/>
  <c r="M263" i="2"/>
  <c r="M262" i="2" s="1"/>
  <c r="M261" i="2" s="1"/>
  <c r="M260" i="2" s="1"/>
  <c r="M259" i="2" s="1"/>
  <c r="M258" i="2" s="1"/>
  <c r="M257" i="2" s="1"/>
  <c r="M248" i="2"/>
  <c r="M255" i="2"/>
  <c r="M253" i="2"/>
  <c r="M249" i="2"/>
  <c r="M247" i="2"/>
  <c r="M246" i="2" s="1"/>
  <c r="M245" i="2" s="1"/>
  <c r="M244" i="2" s="1"/>
  <c r="M243" i="2" s="1"/>
  <c r="M242" i="2" s="1"/>
  <c r="M235" i="2"/>
  <c r="M234" i="2" s="1"/>
  <c r="M233" i="2" s="1"/>
  <c r="M232" i="2" s="1"/>
  <c r="M231" i="2" s="1"/>
  <c r="M230" i="2" s="1"/>
  <c r="M240" i="2"/>
  <c r="M236" i="2"/>
  <c r="M210" i="2"/>
  <c r="M209" i="2" s="1"/>
  <c r="M208" i="2" s="1"/>
  <c r="M207" i="2" s="1"/>
  <c r="M206" i="2" s="1"/>
  <c r="M205" i="2" s="1"/>
  <c r="M227" i="2"/>
  <c r="M224" i="2"/>
  <c r="M222" i="2"/>
  <c r="M220" i="2"/>
  <c r="M218" i="2"/>
  <c r="M216" i="2"/>
  <c r="M213" i="2"/>
  <c r="M211" i="2"/>
  <c r="M193" i="2"/>
  <c r="M202" i="2"/>
  <c r="M200" i="2"/>
  <c r="M198" i="2"/>
  <c r="M196" i="2"/>
  <c r="M194" i="2"/>
  <c r="M192" i="2"/>
  <c r="M191" i="2" s="1"/>
  <c r="M190" i="2" s="1"/>
  <c r="M189" i="2" s="1"/>
  <c r="M188" i="2" s="1"/>
  <c r="M182" i="2"/>
  <c r="M185" i="2"/>
  <c r="M183" i="2"/>
  <c r="O116" i="5" l="1"/>
  <c r="P116" i="5" s="1"/>
  <c r="P117" i="5"/>
  <c r="O106" i="5"/>
  <c r="P106" i="5" s="1"/>
  <c r="P107" i="5"/>
  <c r="O13" i="5"/>
  <c r="P14" i="5"/>
  <c r="P263" i="2"/>
  <c r="P261" i="2"/>
  <c r="P259" i="2"/>
  <c r="P307" i="2"/>
  <c r="P305" i="2"/>
  <c r="P303" i="2"/>
  <c r="P301" i="2"/>
  <c r="P297" i="2"/>
  <c r="P173" i="2"/>
  <c r="P171" i="2"/>
  <c r="P143" i="2"/>
  <c r="P124" i="2"/>
  <c r="P105" i="2"/>
  <c r="P103" i="2"/>
  <c r="P101" i="2"/>
  <c r="P106" i="2"/>
  <c r="P104" i="2"/>
  <c r="P102" i="2"/>
  <c r="P100" i="2"/>
  <c r="P272" i="2"/>
  <c r="P268" i="2"/>
  <c r="P273" i="2"/>
  <c r="P271" i="2"/>
  <c r="P269" i="2"/>
  <c r="P267" i="2"/>
  <c r="P125" i="2"/>
  <c r="O281" i="2"/>
  <c r="N281" i="2"/>
  <c r="N280" i="2" s="1"/>
  <c r="N279" i="2" s="1"/>
  <c r="N278" i="2" s="1"/>
  <c r="N277" i="2" s="1"/>
  <c r="N276" i="2" s="1"/>
  <c r="N275" i="2" s="1"/>
  <c r="O248" i="2"/>
  <c r="N248" i="2"/>
  <c r="N247" i="2" s="1"/>
  <c r="N246" i="2" s="1"/>
  <c r="N245" i="2" s="1"/>
  <c r="N244" i="2" s="1"/>
  <c r="N243" i="2" s="1"/>
  <c r="N242" i="2" s="1"/>
  <c r="O235" i="2"/>
  <c r="N235" i="2"/>
  <c r="N234" i="2" s="1"/>
  <c r="N233" i="2" s="1"/>
  <c r="N232" i="2" s="1"/>
  <c r="N231" i="2" s="1"/>
  <c r="N230" i="2" s="1"/>
  <c r="O210" i="2"/>
  <c r="N210" i="2"/>
  <c r="N209" i="2" s="1"/>
  <c r="N208" i="2" s="1"/>
  <c r="N207" i="2" s="1"/>
  <c r="N206" i="2" s="1"/>
  <c r="N205" i="2" s="1"/>
  <c r="O193" i="2"/>
  <c r="N193" i="2"/>
  <c r="N192" i="2" s="1"/>
  <c r="N191" i="2" s="1"/>
  <c r="N190" i="2" s="1"/>
  <c r="N189" i="2" s="1"/>
  <c r="N188" i="2" s="1"/>
  <c r="O182" i="2"/>
  <c r="N182" i="2"/>
  <c r="N181" i="2" s="1"/>
  <c r="N180" i="2" s="1"/>
  <c r="N179" i="2" s="1"/>
  <c r="N178" i="2" s="1"/>
  <c r="N177" i="2" s="1"/>
  <c r="N176" i="2" s="1"/>
  <c r="O161" i="2"/>
  <c r="N161" i="2"/>
  <c r="N160" i="2" s="1"/>
  <c r="N159" i="2" s="1"/>
  <c r="N158" i="2" s="1"/>
  <c r="O153" i="2"/>
  <c r="N153" i="2"/>
  <c r="N152" i="2" s="1"/>
  <c r="N151" i="2" s="1"/>
  <c r="N150" i="2" s="1"/>
  <c r="N149" i="2" s="1"/>
  <c r="N148" i="2" s="1"/>
  <c r="N147" i="2" s="1"/>
  <c r="N146" i="2" s="1"/>
  <c r="O130" i="2"/>
  <c r="N130" i="2"/>
  <c r="N129" i="2" s="1"/>
  <c r="N122" i="2" s="1"/>
  <c r="N121" i="2" s="1"/>
  <c r="N120" i="2" s="1"/>
  <c r="N119" i="2" s="1"/>
  <c r="O114" i="2"/>
  <c r="N114" i="2"/>
  <c r="N113" i="2" s="1"/>
  <c r="N112" i="2" s="1"/>
  <c r="N111" i="2" s="1"/>
  <c r="N110" i="2" s="1"/>
  <c r="N109" i="2" s="1"/>
  <c r="O90" i="2"/>
  <c r="N90" i="2"/>
  <c r="N89" i="2" s="1"/>
  <c r="N88" i="2" s="1"/>
  <c r="N87" i="2" s="1"/>
  <c r="N86" i="2" s="1"/>
  <c r="N85" i="2" s="1"/>
  <c r="N84" i="2" s="1"/>
  <c r="O51" i="2"/>
  <c r="N51" i="2"/>
  <c r="N50" i="2" s="1"/>
  <c r="N49" i="2" s="1"/>
  <c r="N48" i="2" s="1"/>
  <c r="N47" i="2" s="1"/>
  <c r="N46" i="2" s="1"/>
  <c r="N45" i="2" s="1"/>
  <c r="O27" i="2"/>
  <c r="N27" i="2"/>
  <c r="N26" i="2" s="1"/>
  <c r="N25" i="2" s="1"/>
  <c r="N24" i="2" s="1"/>
  <c r="N23" i="2" s="1"/>
  <c r="N22" i="2" s="1"/>
  <c r="N21" i="2" s="1"/>
  <c r="O16" i="2"/>
  <c r="N16" i="2"/>
  <c r="N15" i="2" s="1"/>
  <c r="N14" i="2" s="1"/>
  <c r="N13" i="2" s="1"/>
  <c r="N12" i="2" s="1"/>
  <c r="N11" i="2" s="1"/>
  <c r="N10" i="2" s="1"/>
  <c r="M181" i="2"/>
  <c r="M180" i="2" s="1"/>
  <c r="M179" i="2" s="1"/>
  <c r="M178" i="2" s="1"/>
  <c r="M177" i="2" s="1"/>
  <c r="M176" i="2" s="1"/>
  <c r="M149" i="2"/>
  <c r="M148" i="2" s="1"/>
  <c r="M147" i="2" s="1"/>
  <c r="M146" i="2" s="1"/>
  <c r="M169" i="2"/>
  <c r="M170" i="2"/>
  <c r="M171" i="2"/>
  <c r="M172" i="2"/>
  <c r="M173" i="2"/>
  <c r="M161" i="2"/>
  <c r="M167" i="2"/>
  <c r="M164" i="2"/>
  <c r="M162" i="2"/>
  <c r="M160" i="2"/>
  <c r="M159" i="2" s="1"/>
  <c r="M158" i="2" s="1"/>
  <c r="M153" i="2"/>
  <c r="M156" i="2"/>
  <c r="M154" i="2"/>
  <c r="M152" i="2"/>
  <c r="M151" i="2" s="1"/>
  <c r="M150" i="2" s="1"/>
  <c r="M108" i="2"/>
  <c r="M122" i="2"/>
  <c r="M144" i="2"/>
  <c r="M143" i="2"/>
  <c r="M142" i="2" s="1"/>
  <c r="M130" i="2"/>
  <c r="M140" i="2"/>
  <c r="M138" i="2"/>
  <c r="M131" i="2"/>
  <c r="M129" i="2"/>
  <c r="M125" i="2"/>
  <c r="M124" i="2"/>
  <c r="M123" i="2" s="1"/>
  <c r="M121" i="2"/>
  <c r="M120" i="2"/>
  <c r="M119" i="2" s="1"/>
  <c r="M114" i="2"/>
  <c r="M117" i="2"/>
  <c r="M115" i="2"/>
  <c r="M113" i="2"/>
  <c r="M112" i="2" s="1"/>
  <c r="M111" i="2" s="1"/>
  <c r="M110" i="2" s="1"/>
  <c r="M109" i="2" s="1"/>
  <c r="M106" i="2"/>
  <c r="M105" i="2"/>
  <c r="M104" i="2" s="1"/>
  <c r="M103" i="2" s="1"/>
  <c r="M102" i="2" s="1"/>
  <c r="M101" i="2" s="1"/>
  <c r="M100" i="2" s="1"/>
  <c r="M99" i="2" s="1"/>
  <c r="M90" i="2"/>
  <c r="M97" i="2"/>
  <c r="M95" i="2"/>
  <c r="M93" i="2"/>
  <c r="M91" i="2"/>
  <c r="M89" i="2"/>
  <c r="M88" i="2" s="1"/>
  <c r="M87" i="2" s="1"/>
  <c r="M86" i="2" s="1"/>
  <c r="M85" i="2" s="1"/>
  <c r="M84" i="2" s="1"/>
  <c r="M51" i="2"/>
  <c r="M82" i="2"/>
  <c r="M79" i="2"/>
  <c r="M77" i="2"/>
  <c r="M75" i="2"/>
  <c r="M73" i="2"/>
  <c r="M71" i="2"/>
  <c r="M69" i="2"/>
  <c r="M67" i="2"/>
  <c r="M64" i="2"/>
  <c r="M62" i="2"/>
  <c r="M60" i="2"/>
  <c r="M58" i="2"/>
  <c r="M56" i="2"/>
  <c r="M54" i="2"/>
  <c r="M52" i="2"/>
  <c r="M50" i="2"/>
  <c r="M49" i="2" s="1"/>
  <c r="M48" i="2" s="1"/>
  <c r="M47" i="2" s="1"/>
  <c r="M46" i="2" s="1"/>
  <c r="M45" i="2" s="1"/>
  <c r="M22" i="2"/>
  <c r="M23" i="2"/>
  <c r="M24" i="2"/>
  <c r="M25" i="2"/>
  <c r="M26" i="2"/>
  <c r="M27" i="2"/>
  <c r="M43" i="2"/>
  <c r="M41" i="2"/>
  <c r="M39" i="2"/>
  <c r="M37" i="2"/>
  <c r="M32" i="2"/>
  <c r="M30" i="2"/>
  <c r="M28" i="2"/>
  <c r="M10" i="2"/>
  <c r="M11" i="2"/>
  <c r="M12" i="2"/>
  <c r="M13" i="2"/>
  <c r="M14" i="2"/>
  <c r="M15" i="2"/>
  <c r="M16" i="2"/>
  <c r="M19" i="2"/>
  <c r="M17" i="2"/>
  <c r="O247" i="2" l="1"/>
  <c r="P248" i="2"/>
  <c r="O12" i="5"/>
  <c r="P13" i="5"/>
  <c r="O89" i="2"/>
  <c r="P90" i="2"/>
  <c r="O50" i="2"/>
  <c r="P51" i="2"/>
  <c r="O15" i="2"/>
  <c r="P16" i="2"/>
  <c r="O26" i="2"/>
  <c r="P27" i="2"/>
  <c r="O280" i="2"/>
  <c r="P281" i="2"/>
  <c r="O234" i="2"/>
  <c r="P235" i="2"/>
  <c r="O209" i="2"/>
  <c r="P210" i="2"/>
  <c r="O192" i="2"/>
  <c r="P193" i="2"/>
  <c r="N187" i="2"/>
  <c r="N175" i="2" s="1"/>
  <c r="O181" i="2"/>
  <c r="P182" i="2"/>
  <c r="O160" i="2"/>
  <c r="P161" i="2"/>
  <c r="O152" i="2"/>
  <c r="P153" i="2"/>
  <c r="O129" i="2"/>
  <c r="P130" i="2"/>
  <c r="O113" i="2"/>
  <c r="P114" i="2"/>
  <c r="N108" i="2"/>
  <c r="P18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70" i="1"/>
  <c r="P71" i="1"/>
  <c r="P72" i="1"/>
  <c r="P73" i="1"/>
  <c r="P74" i="1"/>
  <c r="P75" i="1"/>
  <c r="P76" i="1"/>
  <c r="P80" i="1"/>
  <c r="P81" i="1"/>
  <c r="P82" i="1"/>
  <c r="P83" i="1"/>
  <c r="P84" i="1"/>
  <c r="P86" i="1"/>
  <c r="P87" i="1"/>
  <c r="P95" i="1"/>
  <c r="P98" i="1"/>
  <c r="P99" i="1"/>
  <c r="P106" i="1"/>
  <c r="P108" i="1"/>
  <c r="P116" i="1"/>
  <c r="P122" i="1"/>
  <c r="P128" i="1"/>
  <c r="P137" i="1"/>
  <c r="P138" i="1"/>
  <c r="P140" i="1"/>
  <c r="P141" i="1"/>
  <c r="P142" i="1"/>
  <c r="P144" i="1"/>
  <c r="P145" i="1"/>
  <c r="P155" i="1"/>
  <c r="P156" i="1"/>
  <c r="P157" i="1"/>
  <c r="P158" i="1"/>
  <c r="P159" i="1"/>
  <c r="P160" i="1"/>
  <c r="P161" i="1"/>
  <c r="P162" i="1"/>
  <c r="P172" i="1"/>
  <c r="P173" i="1"/>
  <c r="P174" i="1"/>
  <c r="P175" i="1"/>
  <c r="P176" i="1"/>
  <c r="P177" i="1"/>
  <c r="P181" i="1"/>
  <c r="P185" i="1"/>
  <c r="P186" i="1"/>
  <c r="P187" i="1"/>
  <c r="P196" i="1"/>
  <c r="P197" i="1"/>
  <c r="P198" i="1"/>
  <c r="P199" i="1"/>
  <c r="P200" i="1"/>
  <c r="P201" i="1"/>
  <c r="P202" i="1"/>
  <c r="P203" i="1"/>
  <c r="P204" i="1"/>
  <c r="P213" i="1"/>
  <c r="P220" i="1"/>
  <c r="P229" i="1"/>
  <c r="P232" i="1"/>
  <c r="P234" i="1"/>
  <c r="P236" i="1"/>
  <c r="P238" i="1"/>
  <c r="P240" i="1"/>
  <c r="P250" i="1"/>
  <c r="P251" i="1"/>
  <c r="M163" i="1"/>
  <c r="M119" i="1"/>
  <c r="N17" i="1"/>
  <c r="N16" i="1" s="1"/>
  <c r="N15" i="1" s="1"/>
  <c r="N14" i="1" s="1"/>
  <c r="N13" i="1" s="1"/>
  <c r="N12" i="1" s="1"/>
  <c r="N11" i="1" s="1"/>
  <c r="N10" i="1" s="1"/>
  <c r="O17" i="1"/>
  <c r="O16" i="1" s="1"/>
  <c r="O15" i="1" s="1"/>
  <c r="O14" i="1" s="1"/>
  <c r="O13" i="1" s="1"/>
  <c r="O12" i="1" s="1"/>
  <c r="O11" i="1" s="1"/>
  <c r="O10" i="1" s="1"/>
  <c r="P10" i="1" s="1"/>
  <c r="N26" i="1"/>
  <c r="N25" i="1" s="1"/>
  <c r="N24" i="1" s="1"/>
  <c r="N23" i="1" s="1"/>
  <c r="N22" i="1" s="1"/>
  <c r="N21" i="1" s="1"/>
  <c r="N20" i="1" s="1"/>
  <c r="N19" i="1" s="1"/>
  <c r="O26" i="1"/>
  <c r="O25" i="1" s="1"/>
  <c r="O24" i="1" s="1"/>
  <c r="O23" i="1" s="1"/>
  <c r="O22" i="1" s="1"/>
  <c r="O21" i="1" s="1"/>
  <c r="O20" i="1" s="1"/>
  <c r="O19" i="1" s="1"/>
  <c r="P19" i="1" s="1"/>
  <c r="N69" i="1"/>
  <c r="N68" i="1" s="1"/>
  <c r="N67" i="1" s="1"/>
  <c r="O69" i="1"/>
  <c r="O68" i="1" s="1"/>
  <c r="O67" i="1" s="1"/>
  <c r="P67" i="1" s="1"/>
  <c r="N79" i="1"/>
  <c r="N78" i="1" s="1"/>
  <c r="O79" i="1"/>
  <c r="O78" i="1" s="1"/>
  <c r="P78" i="1" s="1"/>
  <c r="N85" i="1"/>
  <c r="N84" i="1" s="1"/>
  <c r="O85" i="1"/>
  <c r="O84" i="1" s="1"/>
  <c r="N94" i="1"/>
  <c r="N93" i="1" s="1"/>
  <c r="O94" i="1"/>
  <c r="O93" i="1" s="1"/>
  <c r="P93" i="1" s="1"/>
  <c r="N97" i="1"/>
  <c r="N96" i="1" s="1"/>
  <c r="O97" i="1"/>
  <c r="O96" i="1" s="1"/>
  <c r="P96" i="1" s="1"/>
  <c r="N107" i="1"/>
  <c r="N106" i="1" s="1"/>
  <c r="N105" i="1" s="1"/>
  <c r="N104" i="1" s="1"/>
  <c r="N103" i="1" s="1"/>
  <c r="N102" i="1" s="1"/>
  <c r="N101" i="1" s="1"/>
  <c r="O107" i="1"/>
  <c r="O106" i="1" s="1"/>
  <c r="O105" i="1" s="1"/>
  <c r="O104" i="1" s="1"/>
  <c r="O103" i="1" s="1"/>
  <c r="O102" i="1" s="1"/>
  <c r="O101" i="1" s="1"/>
  <c r="P101" i="1" s="1"/>
  <c r="N115" i="1"/>
  <c r="N114" i="1" s="1"/>
  <c r="N113" i="1" s="1"/>
  <c r="N112" i="1" s="1"/>
  <c r="N111" i="1" s="1"/>
  <c r="O115" i="1"/>
  <c r="O114" i="1" s="1"/>
  <c r="O113" i="1" s="1"/>
  <c r="O112" i="1" s="1"/>
  <c r="O111" i="1" s="1"/>
  <c r="P111" i="1" s="1"/>
  <c r="N121" i="1"/>
  <c r="N120" i="1" s="1"/>
  <c r="N119" i="1" s="1"/>
  <c r="N118" i="1" s="1"/>
  <c r="N117" i="1" s="1"/>
  <c r="O121" i="1"/>
  <c r="O120" i="1" s="1"/>
  <c r="O119" i="1" s="1"/>
  <c r="N127" i="1"/>
  <c r="N126" i="1" s="1"/>
  <c r="N125" i="1" s="1"/>
  <c r="N124" i="1" s="1"/>
  <c r="N123" i="1" s="1"/>
  <c r="O127" i="1"/>
  <c r="O126" i="1" s="1"/>
  <c r="O125" i="1" s="1"/>
  <c r="O124" i="1" s="1"/>
  <c r="O123" i="1" s="1"/>
  <c r="P123" i="1" s="1"/>
  <c r="N136" i="1"/>
  <c r="N135" i="1" s="1"/>
  <c r="N134" i="1" s="1"/>
  <c r="O136" i="1"/>
  <c r="O135" i="1" s="1"/>
  <c r="O134" i="1" s="1"/>
  <c r="P134" i="1" s="1"/>
  <c r="N140" i="1"/>
  <c r="N139" i="1" s="1"/>
  <c r="N138" i="1" s="1"/>
  <c r="O140" i="1"/>
  <c r="O139" i="1" s="1"/>
  <c r="O138" i="1" s="1"/>
  <c r="N144" i="1"/>
  <c r="N143" i="1" s="1"/>
  <c r="N142" i="1" s="1"/>
  <c r="O144" i="1"/>
  <c r="O143" i="1" s="1"/>
  <c r="O142" i="1" s="1"/>
  <c r="N154" i="1"/>
  <c r="N153" i="1" s="1"/>
  <c r="N152" i="1" s="1"/>
  <c r="N151" i="1" s="1"/>
  <c r="N150" i="1" s="1"/>
  <c r="N149" i="1" s="1"/>
  <c r="N148" i="1" s="1"/>
  <c r="N147" i="1" s="1"/>
  <c r="N146" i="1" s="1"/>
  <c r="O154" i="1"/>
  <c r="O153" i="1" s="1"/>
  <c r="O152" i="1" s="1"/>
  <c r="O151" i="1" s="1"/>
  <c r="O150" i="1" s="1"/>
  <c r="O149" i="1" s="1"/>
  <c r="O148" i="1" s="1"/>
  <c r="O147" i="1" s="1"/>
  <c r="O146" i="1" s="1"/>
  <c r="P146" i="1" s="1"/>
  <c r="N171" i="1"/>
  <c r="N170" i="1" s="1"/>
  <c r="N169" i="1" s="1"/>
  <c r="N168" i="1" s="1"/>
  <c r="N167" i="1" s="1"/>
  <c r="N166" i="1" s="1"/>
  <c r="N165" i="1" s="1"/>
  <c r="N164" i="1" s="1"/>
  <c r="O171" i="1"/>
  <c r="O170" i="1" s="1"/>
  <c r="O169" i="1" s="1"/>
  <c r="O168" i="1" s="1"/>
  <c r="O167" i="1" s="1"/>
  <c r="O166" i="1" s="1"/>
  <c r="O165" i="1" s="1"/>
  <c r="O164" i="1" s="1"/>
  <c r="P164" i="1" s="1"/>
  <c r="N185" i="1"/>
  <c r="N184" i="1" s="1"/>
  <c r="N183" i="1" s="1"/>
  <c r="N182" i="1" s="1"/>
  <c r="N181" i="1" s="1"/>
  <c r="N180" i="1" s="1"/>
  <c r="N179" i="1" s="1"/>
  <c r="N178" i="1" s="1"/>
  <c r="O185" i="1"/>
  <c r="O184" i="1" s="1"/>
  <c r="O183" i="1" s="1"/>
  <c r="O182" i="1" s="1"/>
  <c r="O181" i="1" s="1"/>
  <c r="O180" i="1" s="1"/>
  <c r="O179" i="1" s="1"/>
  <c r="O178" i="1" s="1"/>
  <c r="P178" i="1" s="1"/>
  <c r="N195" i="1"/>
  <c r="N194" i="1" s="1"/>
  <c r="N193" i="1" s="1"/>
  <c r="N192" i="1" s="1"/>
  <c r="N191" i="1" s="1"/>
  <c r="N190" i="1" s="1"/>
  <c r="N189" i="1" s="1"/>
  <c r="N188" i="1" s="1"/>
  <c r="O195" i="1"/>
  <c r="O194" i="1" s="1"/>
  <c r="O193" i="1" s="1"/>
  <c r="O192" i="1" s="1"/>
  <c r="O191" i="1" s="1"/>
  <c r="O190" i="1" s="1"/>
  <c r="O189" i="1" s="1"/>
  <c r="O188" i="1" s="1"/>
  <c r="P188" i="1" s="1"/>
  <c r="N212" i="1"/>
  <c r="N211" i="1" s="1"/>
  <c r="N210" i="1" s="1"/>
  <c r="N209" i="1" s="1"/>
  <c r="N208" i="1" s="1"/>
  <c r="N207" i="1" s="1"/>
  <c r="O212" i="1"/>
  <c r="O211" i="1" s="1"/>
  <c r="O210" i="1" s="1"/>
  <c r="O209" i="1" s="1"/>
  <c r="O208" i="1" s="1"/>
  <c r="O207" i="1" s="1"/>
  <c r="P207" i="1" s="1"/>
  <c r="N219" i="1"/>
  <c r="N218" i="1" s="1"/>
  <c r="N217" i="1" s="1"/>
  <c r="N216" i="1" s="1"/>
  <c r="N215" i="1" s="1"/>
  <c r="N214" i="1" s="1"/>
  <c r="O219" i="1"/>
  <c r="O218" i="1" s="1"/>
  <c r="O217" i="1" s="1"/>
  <c r="O216" i="1" s="1"/>
  <c r="O215" i="1" s="1"/>
  <c r="O214" i="1" s="1"/>
  <c r="P214" i="1" s="1"/>
  <c r="N228" i="1"/>
  <c r="N227" i="1" s="1"/>
  <c r="O228" i="1"/>
  <c r="O227" i="1" s="1"/>
  <c r="P227" i="1" s="1"/>
  <c r="N231" i="1"/>
  <c r="N230" i="1" s="1"/>
  <c r="O231" i="1"/>
  <c r="O230" i="1" s="1"/>
  <c r="P230" i="1" s="1"/>
  <c r="N239" i="1"/>
  <c r="N238" i="1" s="1"/>
  <c r="N237" i="1" s="1"/>
  <c r="N236" i="1" s="1"/>
  <c r="N235" i="1" s="1"/>
  <c r="N234" i="1" s="1"/>
  <c r="N233" i="1" s="1"/>
  <c r="O239" i="1"/>
  <c r="O238" i="1" s="1"/>
  <c r="O237" i="1" s="1"/>
  <c r="O236" i="1" s="1"/>
  <c r="O235" i="1" s="1"/>
  <c r="O234" i="1" s="1"/>
  <c r="O233" i="1" s="1"/>
  <c r="P233" i="1" s="1"/>
  <c r="N249" i="1"/>
  <c r="N248" i="1" s="1"/>
  <c r="N247" i="1" s="1"/>
  <c r="N246" i="1" s="1"/>
  <c r="N245" i="1" s="1"/>
  <c r="N244" i="1" s="1"/>
  <c r="N243" i="1" s="1"/>
  <c r="N242" i="1" s="1"/>
  <c r="N241" i="1" s="1"/>
  <c r="O249" i="1"/>
  <c r="O248" i="1" s="1"/>
  <c r="O247" i="1" s="1"/>
  <c r="O246" i="1" s="1"/>
  <c r="O245" i="1" s="1"/>
  <c r="O244" i="1" s="1"/>
  <c r="O243" i="1" s="1"/>
  <c r="O242" i="1" s="1"/>
  <c r="O241" i="1" s="1"/>
  <c r="P241" i="1" s="1"/>
  <c r="M66" i="1"/>
  <c r="O246" i="2" l="1"/>
  <c r="P247" i="2"/>
  <c r="O11" i="5"/>
  <c r="P12" i="5"/>
  <c r="O88" i="2"/>
  <c r="P89" i="2"/>
  <c r="O49" i="2"/>
  <c r="P50" i="2"/>
  <c r="O14" i="2"/>
  <c r="P15" i="2"/>
  <c r="P102" i="1"/>
  <c r="O25" i="2"/>
  <c r="P26" i="2"/>
  <c r="P249" i="1"/>
  <c r="P247" i="1"/>
  <c r="P245" i="1"/>
  <c r="P243" i="1"/>
  <c r="P248" i="1"/>
  <c r="P246" i="1"/>
  <c r="P244" i="1"/>
  <c r="P242" i="1"/>
  <c r="P219" i="1"/>
  <c r="P217" i="1"/>
  <c r="P215" i="1"/>
  <c r="P218" i="1"/>
  <c r="P216" i="1"/>
  <c r="O279" i="2"/>
  <c r="P280" i="2"/>
  <c r="O233" i="2"/>
  <c r="P234" i="2"/>
  <c r="O208" i="2"/>
  <c r="P209" i="2"/>
  <c r="O191" i="2"/>
  <c r="P192" i="2"/>
  <c r="N9" i="2"/>
  <c r="O180" i="2"/>
  <c r="P181" i="2"/>
  <c r="O159" i="2"/>
  <c r="P160" i="2"/>
  <c r="O151" i="2"/>
  <c r="P152" i="2"/>
  <c r="P239" i="1"/>
  <c r="P237" i="1"/>
  <c r="P235" i="1"/>
  <c r="P228" i="1"/>
  <c r="P211" i="1"/>
  <c r="P209" i="1"/>
  <c r="P212" i="1"/>
  <c r="P210" i="1"/>
  <c r="P208" i="1"/>
  <c r="P183" i="1"/>
  <c r="P179" i="1"/>
  <c r="P184" i="1"/>
  <c r="P182" i="1"/>
  <c r="P180" i="1"/>
  <c r="N163" i="1"/>
  <c r="P152" i="1"/>
  <c r="P148" i="1"/>
  <c r="P154" i="1"/>
  <c r="P150" i="1"/>
  <c r="P153" i="1"/>
  <c r="P151" i="1"/>
  <c r="P149" i="1"/>
  <c r="P147" i="1"/>
  <c r="P143" i="1"/>
  <c r="P139" i="1"/>
  <c r="P104" i="1"/>
  <c r="P114" i="1"/>
  <c r="P112" i="1"/>
  <c r="P135" i="1"/>
  <c r="P136" i="1"/>
  <c r="P127" i="1"/>
  <c r="P125" i="1"/>
  <c r="P126" i="1"/>
  <c r="P124" i="1"/>
  <c r="O118" i="1"/>
  <c r="P119" i="1"/>
  <c r="P120" i="1"/>
  <c r="P121" i="1"/>
  <c r="P115" i="1"/>
  <c r="P113" i="1"/>
  <c r="P107" i="1"/>
  <c r="P105" i="1"/>
  <c r="P103" i="1"/>
  <c r="P94" i="1"/>
  <c r="P79" i="1"/>
  <c r="P69" i="1"/>
  <c r="P68" i="1"/>
  <c r="P25" i="1"/>
  <c r="P21" i="1"/>
  <c r="P23" i="1"/>
  <c r="P26" i="1"/>
  <c r="P24" i="1"/>
  <c r="P22" i="1"/>
  <c r="P20" i="1"/>
  <c r="P16" i="1"/>
  <c r="P14" i="1"/>
  <c r="P12" i="1"/>
  <c r="P17" i="1"/>
  <c r="P15" i="1"/>
  <c r="P13" i="1"/>
  <c r="P11" i="1"/>
  <c r="P231" i="1"/>
  <c r="P194" i="1"/>
  <c r="P192" i="1"/>
  <c r="P190" i="1"/>
  <c r="P195" i="1"/>
  <c r="P193" i="1"/>
  <c r="P191" i="1"/>
  <c r="P189" i="1"/>
  <c r="P169" i="1"/>
  <c r="P165" i="1"/>
  <c r="O163" i="1"/>
  <c r="P163" i="1" s="1"/>
  <c r="P171" i="1"/>
  <c r="P167" i="1"/>
  <c r="P170" i="1"/>
  <c r="P168" i="1"/>
  <c r="P166" i="1"/>
  <c r="P129" i="2"/>
  <c r="O122" i="2"/>
  <c r="O112" i="2"/>
  <c r="P113" i="2"/>
  <c r="P97" i="1"/>
  <c r="P85" i="1"/>
  <c r="N92" i="1"/>
  <c r="N91" i="1" s="1"/>
  <c r="N90" i="1" s="1"/>
  <c r="N89" i="1" s="1"/>
  <c r="N88" i="1" s="1"/>
  <c r="O226" i="1"/>
  <c r="O206" i="1"/>
  <c r="P206" i="1" s="1"/>
  <c r="O133" i="1"/>
  <c r="O92" i="1"/>
  <c r="O77" i="1"/>
  <c r="N226" i="1"/>
  <c r="N225" i="1" s="1"/>
  <c r="N224" i="1" s="1"/>
  <c r="N223" i="1" s="1"/>
  <c r="N222" i="1" s="1"/>
  <c r="N221" i="1" s="1"/>
  <c r="N206" i="1"/>
  <c r="N110" i="1"/>
  <c r="N109" i="1" s="1"/>
  <c r="N100" i="1" s="1"/>
  <c r="N133" i="1"/>
  <c r="N132" i="1" s="1"/>
  <c r="N131" i="1" s="1"/>
  <c r="N130" i="1" s="1"/>
  <c r="N129" i="1" s="1"/>
  <c r="N77" i="1"/>
  <c r="N66" i="1" s="1"/>
  <c r="N65" i="1" s="1"/>
  <c r="N64" i="1" s="1"/>
  <c r="N63" i="1" s="1"/>
  <c r="M249" i="1"/>
  <c r="M248" i="1"/>
  <c r="M247" i="1" s="1"/>
  <c r="M246" i="1" s="1"/>
  <c r="M245" i="1" s="1"/>
  <c r="M244" i="1" s="1"/>
  <c r="M243" i="1" s="1"/>
  <c r="M242" i="1" s="1"/>
  <c r="M241" i="1" s="1"/>
  <c r="M239" i="1"/>
  <c r="M238" i="1"/>
  <c r="M237" i="1" s="1"/>
  <c r="M236" i="1" s="1"/>
  <c r="M235" i="1" s="1"/>
  <c r="M234" i="1" s="1"/>
  <c r="M233" i="1" s="1"/>
  <c r="M205" i="1"/>
  <c r="M221" i="1"/>
  <c r="M222" i="1"/>
  <c r="M223" i="1"/>
  <c r="M224" i="1"/>
  <c r="M225" i="1"/>
  <c r="M226" i="1"/>
  <c r="M227" i="1"/>
  <c r="M228" i="1"/>
  <c r="M231" i="1"/>
  <c r="M230" i="1"/>
  <c r="M206" i="1"/>
  <c r="M219" i="1"/>
  <c r="M218" i="1"/>
  <c r="M217" i="1" s="1"/>
  <c r="M216" i="1" s="1"/>
  <c r="M215" i="1" s="1"/>
  <c r="M214" i="1" s="1"/>
  <c r="M212" i="1"/>
  <c r="M211" i="1"/>
  <c r="M210" i="1"/>
  <c r="M209" i="1"/>
  <c r="M208" i="1"/>
  <c r="M207" i="1" s="1"/>
  <c r="M195" i="1"/>
  <c r="M194" i="1"/>
  <c r="M193" i="1" s="1"/>
  <c r="M192" i="1" s="1"/>
  <c r="M191" i="1" s="1"/>
  <c r="M190" i="1" s="1"/>
  <c r="M189" i="1" s="1"/>
  <c r="M188" i="1" s="1"/>
  <c r="M185" i="1"/>
  <c r="M184" i="1"/>
  <c r="M183" i="1" s="1"/>
  <c r="M182" i="1" s="1"/>
  <c r="M181" i="1" s="1"/>
  <c r="M180" i="1" s="1"/>
  <c r="M179" i="1" s="1"/>
  <c r="M178" i="1" s="1"/>
  <c r="M164" i="1"/>
  <c r="M165" i="1"/>
  <c r="M166" i="1"/>
  <c r="M167" i="1"/>
  <c r="M168" i="1"/>
  <c r="M169" i="1"/>
  <c r="M170" i="1"/>
  <c r="M171" i="1"/>
  <c r="M146" i="1"/>
  <c r="M147" i="1"/>
  <c r="M148" i="1"/>
  <c r="M149" i="1"/>
  <c r="M150" i="1"/>
  <c r="M151" i="1"/>
  <c r="M152" i="1"/>
  <c r="M153" i="1"/>
  <c r="M154" i="1"/>
  <c r="M129" i="1"/>
  <c r="M130" i="1"/>
  <c r="M131" i="1"/>
  <c r="M132" i="1"/>
  <c r="M133" i="1"/>
  <c r="M142" i="1"/>
  <c r="M143" i="1"/>
  <c r="M144" i="1"/>
  <c r="M138" i="1"/>
  <c r="M139" i="1"/>
  <c r="M140" i="1"/>
  <c r="M134" i="1"/>
  <c r="M135" i="1"/>
  <c r="M136" i="1"/>
  <c r="M127" i="1"/>
  <c r="M126" i="1"/>
  <c r="M125" i="1"/>
  <c r="M124" i="1" s="1"/>
  <c r="M123" i="1" s="1"/>
  <c r="M121" i="1"/>
  <c r="M120" i="1"/>
  <c r="M118" i="1"/>
  <c r="M117" i="1"/>
  <c r="M110" i="1" s="1"/>
  <c r="M109" i="1" s="1"/>
  <c r="M100" i="1" s="1"/>
  <c r="M111" i="1"/>
  <c r="M112" i="1"/>
  <c r="M113" i="1"/>
  <c r="M114" i="1"/>
  <c r="M115" i="1"/>
  <c r="M107" i="1"/>
  <c r="M106" i="1" s="1"/>
  <c r="M105" i="1" s="1"/>
  <c r="M104" i="1" s="1"/>
  <c r="M103" i="1" s="1"/>
  <c r="M102" i="1" s="1"/>
  <c r="M101" i="1" s="1"/>
  <c r="M62" i="1"/>
  <c r="M77" i="1"/>
  <c r="M92" i="1"/>
  <c r="M97" i="1"/>
  <c r="M96" i="1"/>
  <c r="M94" i="1"/>
  <c r="M93" i="1"/>
  <c r="M91" i="1" s="1"/>
  <c r="M90" i="1" s="1"/>
  <c r="M89" i="1" s="1"/>
  <c r="M88" i="1" s="1"/>
  <c r="M85" i="1"/>
  <c r="M84" i="1"/>
  <c r="M79" i="1"/>
  <c r="M78" i="1"/>
  <c r="M69" i="1"/>
  <c r="M68" i="1" s="1"/>
  <c r="M67" i="1" s="1"/>
  <c r="M65" i="1" s="1"/>
  <c r="M64" i="1" s="1"/>
  <c r="M63" i="1" s="1"/>
  <c r="M26" i="1"/>
  <c r="M25" i="1"/>
  <c r="M24" i="1" s="1"/>
  <c r="M23" i="1" s="1"/>
  <c r="M22" i="1" s="1"/>
  <c r="M21" i="1" s="1"/>
  <c r="M20" i="1" s="1"/>
  <c r="M19" i="1" s="1"/>
  <c r="M10" i="1"/>
  <c r="M11" i="1"/>
  <c r="M12" i="1"/>
  <c r="M13" i="1"/>
  <c r="M14" i="1"/>
  <c r="M15" i="1"/>
  <c r="M16" i="1"/>
  <c r="M17" i="1"/>
  <c r="O245" i="2" l="1"/>
  <c r="P246" i="2"/>
  <c r="O10" i="5"/>
  <c r="P11" i="5"/>
  <c r="O87" i="2"/>
  <c r="P88" i="2"/>
  <c r="O48" i="2"/>
  <c r="P49" i="2"/>
  <c r="O13" i="2"/>
  <c r="P14" i="2"/>
  <c r="O24" i="2"/>
  <c r="P25" i="2"/>
  <c r="P279" i="2"/>
  <c r="O278" i="2"/>
  <c r="O232" i="2"/>
  <c r="P233" i="2"/>
  <c r="O207" i="2"/>
  <c r="P208" i="2"/>
  <c r="O190" i="2"/>
  <c r="P191" i="2"/>
  <c r="O179" i="2"/>
  <c r="P180" i="2"/>
  <c r="O158" i="2"/>
  <c r="P158" i="2" s="1"/>
  <c r="P159" i="2"/>
  <c r="O150" i="2"/>
  <c r="P151" i="2"/>
  <c r="O132" i="1"/>
  <c r="P133" i="1"/>
  <c r="O117" i="1"/>
  <c r="P118" i="1"/>
  <c r="O225" i="1"/>
  <c r="P226" i="1"/>
  <c r="O121" i="2"/>
  <c r="P122" i="2"/>
  <c r="O111" i="2"/>
  <c r="P112" i="2"/>
  <c r="O91" i="1"/>
  <c r="P92" i="1"/>
  <c r="O66" i="1"/>
  <c r="P77" i="1"/>
  <c r="M9" i="1"/>
  <c r="N62" i="1"/>
  <c r="N205" i="1"/>
  <c r="O244" i="2" l="1"/>
  <c r="P245" i="2"/>
  <c r="O9" i="5"/>
  <c r="P10" i="5"/>
  <c r="O86" i="2"/>
  <c r="P87" i="2"/>
  <c r="O47" i="2"/>
  <c r="P48" i="2"/>
  <c r="O12" i="2"/>
  <c r="P13" i="2"/>
  <c r="O23" i="2"/>
  <c r="P24" i="2"/>
  <c r="O277" i="2"/>
  <c r="P278" i="2"/>
  <c r="O231" i="2"/>
  <c r="P232" i="2"/>
  <c r="O206" i="2"/>
  <c r="P207" i="2"/>
  <c r="O189" i="2"/>
  <c r="P190" i="2"/>
  <c r="O178" i="2"/>
  <c r="P179" i="2"/>
  <c r="P150" i="2"/>
  <c r="O149" i="2"/>
  <c r="O131" i="1"/>
  <c r="P132" i="1"/>
  <c r="P117" i="1"/>
  <c r="O110" i="1"/>
  <c r="O224" i="1"/>
  <c r="P225" i="1"/>
  <c r="O120" i="2"/>
  <c r="P121" i="2"/>
  <c r="O110" i="2"/>
  <c r="P111" i="2"/>
  <c r="O90" i="1"/>
  <c r="P91" i="1"/>
  <c r="O65" i="1"/>
  <c r="P66" i="1"/>
  <c r="N9" i="1"/>
  <c r="O243" i="2" l="1"/>
  <c r="P244" i="2"/>
  <c r="O8" i="5"/>
  <c r="P9" i="5"/>
  <c r="O85" i="2"/>
  <c r="P86" i="2"/>
  <c r="O46" i="2"/>
  <c r="P47" i="2"/>
  <c r="O11" i="2"/>
  <c r="P12" i="2"/>
  <c r="O22" i="2"/>
  <c r="P23" i="2"/>
  <c r="O276" i="2"/>
  <c r="P277" i="2"/>
  <c r="O230" i="2"/>
  <c r="P230" i="2" s="1"/>
  <c r="P231" i="2"/>
  <c r="O205" i="2"/>
  <c r="P205" i="2" s="1"/>
  <c r="P206" i="2"/>
  <c r="O188" i="2"/>
  <c r="P189" i="2"/>
  <c r="O177" i="2"/>
  <c r="P178" i="2"/>
  <c r="O148" i="2"/>
  <c r="P149" i="2"/>
  <c r="O130" i="1"/>
  <c r="P131" i="1"/>
  <c r="P110" i="1"/>
  <c r="O109" i="1"/>
  <c r="O223" i="1"/>
  <c r="P224" i="1"/>
  <c r="O119" i="2"/>
  <c r="P119" i="2" s="1"/>
  <c r="P120" i="2"/>
  <c r="O109" i="2"/>
  <c r="P110" i="2"/>
  <c r="O89" i="1"/>
  <c r="P90" i="1"/>
  <c r="O64" i="1"/>
  <c r="P65" i="1"/>
  <c r="M282" i="2"/>
  <c r="M293" i="2"/>
  <c r="M285" i="2"/>
  <c r="M287" i="2"/>
  <c r="O242" i="2" l="1"/>
  <c r="P242" i="2" s="1"/>
  <c r="P243" i="2"/>
  <c r="O7" i="5"/>
  <c r="P8" i="5"/>
  <c r="O84" i="2"/>
  <c r="P84" i="2" s="1"/>
  <c r="P85" i="2"/>
  <c r="O45" i="2"/>
  <c r="P45" i="2" s="1"/>
  <c r="P46" i="2"/>
  <c r="O10" i="2"/>
  <c r="P10" i="2" s="1"/>
  <c r="P11" i="2"/>
  <c r="O21" i="2"/>
  <c r="P21" i="2" s="1"/>
  <c r="P22" i="2"/>
  <c r="O275" i="2"/>
  <c r="P275" i="2" s="1"/>
  <c r="P276" i="2"/>
  <c r="O187" i="2"/>
  <c r="P187" i="2" s="1"/>
  <c r="P188" i="2"/>
  <c r="O176" i="2"/>
  <c r="P177" i="2"/>
  <c r="O147" i="2"/>
  <c r="P148" i="2"/>
  <c r="O129" i="1"/>
  <c r="P129" i="1" s="1"/>
  <c r="P130" i="1"/>
  <c r="P109" i="1"/>
  <c r="O100" i="1"/>
  <c r="P100" i="1" s="1"/>
  <c r="O222" i="1"/>
  <c r="P223" i="1"/>
  <c r="P109" i="2"/>
  <c r="O108" i="2"/>
  <c r="O88" i="1"/>
  <c r="P88" i="1" s="1"/>
  <c r="P89" i="1"/>
  <c r="O63" i="1"/>
  <c r="P64" i="1"/>
  <c r="M114" i="5"/>
  <c r="M113" i="5"/>
  <c r="M112" i="5" s="1"/>
  <c r="M110" i="5"/>
  <c r="M108" i="5"/>
  <c r="M107" i="5" s="1"/>
  <c r="M106" i="5" s="1"/>
  <c r="M13" i="5"/>
  <c r="M12" i="5" s="1"/>
  <c r="K60" i="5"/>
  <c r="K15" i="5"/>
  <c r="M297" i="2"/>
  <c r="M296" i="2" s="1"/>
  <c r="M295" i="2" s="1"/>
  <c r="M278" i="2" s="1"/>
  <c r="M277" i="2" s="1"/>
  <c r="M276" i="2" s="1"/>
  <c r="M275" i="2" s="1"/>
  <c r="O6" i="5" l="1"/>
  <c r="P6" i="5" s="1"/>
  <c r="P7" i="5"/>
  <c r="P176" i="2"/>
  <c r="O175" i="2"/>
  <c r="P175" i="2" s="1"/>
  <c r="O146" i="2"/>
  <c r="P146" i="2" s="1"/>
  <c r="P147" i="2"/>
  <c r="O221" i="1"/>
  <c r="P222" i="1"/>
  <c r="P108" i="2"/>
  <c r="O62" i="1"/>
  <c r="P63" i="1"/>
  <c r="M11" i="5"/>
  <c r="M10" i="5" s="1"/>
  <c r="M9" i="5" s="1"/>
  <c r="M8" i="5" s="1"/>
  <c r="M7" i="5" s="1"/>
  <c r="M6" i="5" s="1"/>
  <c r="O9" i="2" l="1"/>
  <c r="P9" i="2" s="1"/>
  <c r="P221" i="1"/>
  <c r="O205" i="1"/>
  <c r="P205" i="1" s="1"/>
  <c r="P62" i="1"/>
  <c r="O9" i="1"/>
  <c r="P9" i="1" s="1"/>
</calcChain>
</file>

<file path=xl/sharedStrings.xml><?xml version="1.0" encoding="utf-8"?>
<sst xmlns="http://schemas.openxmlformats.org/spreadsheetml/2006/main" count="7766" uniqueCount="637">
  <si>
    <t/>
  </si>
  <si>
    <t>Приложение 1
к постановлению Правительства Брянской области</t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</si>
  <si>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</si>
  <si>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</si>
  <si>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</si>
  <si>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</si>
  <si>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</si>
  <si>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</si>
  <si>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</si>
  <si>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</si>
  <si>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</si>
  <si>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</si>
  <si>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</si>
  <si>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</si>
  <si>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</si>
  <si>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</si>
  <si>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</si>
  <si>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</si>
  <si>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</si>
  <si>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</si>
  <si>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</si>
  <si>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</si>
  <si>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</si>
  <si>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</si>
  <si>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</si>
  <si>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</si>
  <si>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</si>
  <si>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</si>
  <si>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</si>
  <si>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</si>
  <si>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</si>
  <si>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</si>
  <si>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</si>
  <si>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</si>
  <si>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</si>
  <si>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</si>
  <si>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</si>
  <si>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</si>
  <si>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</si>
  <si>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</si>
  <si>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</si>
  <si>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</si>
  <si>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6 автомашин ПЧ-48 по адресу: Брянская область, Трубчевский район, г. Трубчевск, ул. Володарского, д. 2е (ПИР)</t>
  </si>
  <si>
    <t>2020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</si>
  <si>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</si>
  <si>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</si>
  <si>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</si>
  <si>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</si>
  <si>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</si>
  <si>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</si>
  <si>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</si>
  <si>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</si>
  <si>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</si>
  <si>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</si>
  <si>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Реконструкция котельной по ул. Красноармейской, 65 в Советском районе г. Брянска</t>
  </si>
  <si>
    <t>МВт</t>
  </si>
  <si>
    <t>1,5</t>
  </si>
  <si>
    <t>2019</t>
  </si>
  <si>
    <t>Реконструкция котельной по ул. Степной, 3 в Советском районе г. Брянска</t>
  </si>
  <si>
    <t>7,0</t>
  </si>
  <si>
    <t>Реконструкция котельной по пер.Школьный,6б в д. Антоновке Брянского района Брянской области</t>
  </si>
  <si>
    <t>0,03</t>
  </si>
  <si>
    <t>Реконструкция котельной по ул.Чувиной, 35 в с.Супонево Брянского района Брянской области</t>
  </si>
  <si>
    <t>0,05</t>
  </si>
  <si>
    <t>Реконструкция котельной по ул. Московской, 87а в с.Супонево Брянского района Брянской области</t>
  </si>
  <si>
    <t>0,08</t>
  </si>
  <si>
    <t>Реконструкция топочной по ул. Молодёжной, 1А в д. Титовке Брянского района Брянской области</t>
  </si>
  <si>
    <t>0,1</t>
  </si>
  <si>
    <t>Реконструкция топочной по ул. Школьной, 6б в д. Городец (д. Смолянь) Брянского района Брянской области</t>
  </si>
  <si>
    <t>0,09</t>
  </si>
  <si>
    <t>Реконструкция топочной по ул. Сельской, 58а в п. Госома Брянского района Брянской области</t>
  </si>
  <si>
    <t>Реконструкция котельной по пер. Октябрьский, 11А в с. Глинищево Брянского района Брянской области</t>
  </si>
  <si>
    <t>0,6</t>
  </si>
  <si>
    <t>Реконструкция топочной по ул. Учительской, 2а в д. Титовке Брянского района Брянской области</t>
  </si>
  <si>
    <t>0,06</t>
  </si>
  <si>
    <t>Реконструкция котельной по ул.Тамбовской,11 в д.Колтово Брянского района Брянской области</t>
  </si>
  <si>
    <t>Реконструкция котельной по ул.Школьной,3Б в п. Пятилетка Брянского района Брянской области</t>
  </si>
  <si>
    <t>Реконструкция котельной по ул. Транспортной, 2 в п. Свень-Транспортная Брянского района Брянской области</t>
  </si>
  <si>
    <t>Реконструкция котельной № 12 по ул.Цветочной, 6а в с.Лопушь Выгоничского района Брянской области</t>
  </si>
  <si>
    <t>0,5</t>
  </si>
  <si>
    <t>Техническое перевооружение котельной № 3 по ул.Больничной, 3 (ЦРБ) в п. Выгоничи Выгоничского района Брянской области</t>
  </si>
  <si>
    <t>Техническое переворужение котельной №16 по ул.Молодежной,13 а в с. Скуратово Выгоничского района Брянской области</t>
  </si>
  <si>
    <t>Техническое перевооружение котельной №1 по ул. Больничной, 6а (ЦРБ) в с.Жирятино Жирятинского района Брянской области</t>
  </si>
  <si>
    <t>0,2</t>
  </si>
  <si>
    <t>Реконструкция котельной №6 микрорайона №2 в п. Дубровка Дубровского района Брянской области</t>
  </si>
  <si>
    <t>3,0</t>
  </si>
  <si>
    <t>Строительство БМК с целью ликвидации котельной по ул. Энгельса в г. Севске Севского района Брянской области</t>
  </si>
  <si>
    <t>МВт/км</t>
  </si>
  <si>
    <t>2,0/0,1</t>
  </si>
  <si>
    <t>Техническое перевооружение котельной "ЦРБ" по ул.Лесной в п.Суземка Суземского района Брянской области</t>
  </si>
  <si>
    <t>Реконструкция котельной больницы по ул. Октябрьской в п.г.т. Погаре Погарского района Брянской области</t>
  </si>
  <si>
    <t>2,5</t>
  </si>
  <si>
    <t>Реконструкция котельной №1 в д.Сагутьево Трубчевского района Брянской области</t>
  </si>
  <si>
    <t>Реконструкция котельной №2 в д. Плюсково Трубчевского района Брянской области</t>
  </si>
  <si>
    <t>0,3/0,06</t>
  </si>
  <si>
    <t>Реконструкция котельной №3 в д. Юрово Трубчевского района Брянской области</t>
  </si>
  <si>
    <t>0,2/0,19</t>
  </si>
  <si>
    <t>Строительство БМК с целью переключения потребителей котельной по ул. Ленина, 4 и котельной по ул. К.Маркса, 3а в г. Новозыбкове Брянской области</t>
  </si>
  <si>
    <t>10,6/0,39</t>
  </si>
  <si>
    <t>Реконструкция котельной в с. Высокое Унечского района Брянской области</t>
  </si>
  <si>
    <t>Строительство БМК с целью ликвидации котельной №9 в с.Староселье Унечского района Брянской области</t>
  </si>
  <si>
    <t>0,3/0,47</t>
  </si>
  <si>
    <t>Реконструкция котельной №6 по ул. Совхозной, 2 с целью переключения котельной № 5 по ул.Школьной,9 в г. Унече Унечского района Брянской области</t>
  </si>
  <si>
    <t>21/1</t>
  </si>
  <si>
    <t>Строительство БМК с целью ликвидации котельной № 14 в д. Березина Унечского района Брянской области</t>
  </si>
  <si>
    <t>0,5/0,2</t>
  </si>
  <si>
    <t>Строительство БМК с целью переключения части потребителей котельной по ул. Пушкина, 44А в Володарском районе г. Брянска</t>
  </si>
  <si>
    <t>5,0</t>
  </si>
  <si>
    <t>Реконтрукция котельной № 1 по пер. Д.Емлютина, 1 в п. Навля Навлинского района Брянской области</t>
  </si>
  <si>
    <t>1,75</t>
  </si>
  <si>
    <t>Строительство БМК с целью ликвидации котельной по ул. Молодежной в с. Мадеевка Погарского района Брянской области</t>
  </si>
  <si>
    <t>0,15/0,1</t>
  </si>
  <si>
    <t>Реконструкция котельной №7 по ул.Пролетарской 36 в с. Найтоповичи Унечского района Брянской области</t>
  </si>
  <si>
    <t>10,0</t>
  </si>
  <si>
    <t>Техническое перевооружение котельной по ул. Бежицкая,315А в Бежицком районе г. Брянска (2 этап)</t>
  </si>
  <si>
    <t>4,5/0,7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</si>
  <si>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</si>
  <si>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</si>
  <si>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</si>
  <si>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</si>
  <si>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</si>
  <si>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09</t>
  </si>
  <si>
    <t>Амбулаторная помощь</t>
  </si>
  <si>
    <t>Поликлиника на 150 посещений в смену ГБУЗ "Стародубская ЦРБ" в г. Стародуб Брянской области</t>
  </si>
  <si>
    <t>пос. в смену</t>
  </si>
  <si>
    <t>150</t>
  </si>
  <si>
    <t>Стационарная медицинская помощь</t>
  </si>
  <si>
    <t>01</t>
  </si>
  <si>
    <t>Лечебный корпус городской больницы №4 по ул. Бежицкой в Советском районе г. Брянска</t>
  </si>
  <si>
    <t>мест</t>
  </si>
  <si>
    <t>120</t>
  </si>
  <si>
    <t>2021</t>
  </si>
  <si>
    <t>Офис врача общей практики в микрорайоне Первомайское г. Сельцо Брянской области (в том числе ПИР)</t>
  </si>
  <si>
    <t>50</t>
  </si>
  <si>
    <t>Хирургический корпус ГБУЗ "Брянская областная детская больница" по адресу: г. Брянск, пр. Станке Димитрова, д. 100 (ПИР)</t>
  </si>
  <si>
    <t>коек</t>
  </si>
  <si>
    <t>200</t>
  </si>
  <si>
    <t>Офис врача общей практики в п.Толмачево (в том числе ПИР)</t>
  </si>
  <si>
    <t>Пристройка к ГБУЗ "Юдиновская участковая больница" по адресу: Брянская область, Погарский район, с.Юдиново, ул.Набережная, 1а</t>
  </si>
  <si>
    <t>Административно-морфологический корпус ГБУЗ "Брянское областное бюро судебно-медицинской экспертизы</t>
  </si>
  <si>
    <t>вскрытий в год</t>
  </si>
  <si>
    <t>800</t>
  </si>
  <si>
    <t>Отделение поликлиники на 150 посещений в смену ГБУЗ "Брянская ЦРБ" в н.п. Супонево Брянского района Брянской области</t>
  </si>
  <si>
    <t>Пристройка к хирургическому корпусу с консультативной поликлиникой на 200 посещений и хирургическим блоком на 90 коек ГАУЗ "Брянский областной онкологический диспансер" (ПИР)</t>
  </si>
  <si>
    <t>Софинансирование капитальных вложений в объекты государственной собственности субъектов Российской Федерации</t>
  </si>
  <si>
    <t>R1110</t>
  </si>
  <si>
    <t>Детская поликлиника на 250 посещений в смену в Фокинском районе г.Брянска</t>
  </si>
  <si>
    <t>250</t>
  </si>
  <si>
    <t>Региональный проект "Развитие системы оказания первичной медико-санитарной помощи"</t>
  </si>
  <si>
    <t>N1</t>
  </si>
  <si>
    <t>Фельдшерско акушерский пункт в н.п. Дмитрово Почепского района Брянской области</t>
  </si>
  <si>
    <t>15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</si>
  <si>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</si>
  <si>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</si>
  <si>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Строительство фельдшерско-акушерского пункта в н.п. Лемешовка Севского района Брянской области</t>
  </si>
  <si>
    <t>Строительство фельдшерско-акушерского пункта в н.п. Летошники Жуковского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</si>
  <si>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</si>
  <si>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Региональный проект "Обеспечение медицинских организаций системы здравоохранения квалифицированными кадрами"</t>
  </si>
  <si>
    <t>N5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</si>
  <si>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</si>
  <si>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</si>
  <si>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</si>
  <si>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</si>
  <si>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</si>
  <si>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</si>
  <si>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</si>
  <si>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</si>
  <si>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</si>
  <si>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04</t>
  </si>
  <si>
    <t>Другие вопросы в области здравоохранения</t>
  </si>
  <si>
    <t>Развитие культуры и туризма в Брянской области</t>
  </si>
  <si>
    <t>Развитие инфраструктуры сферы культуры</t>
  </si>
  <si>
    <t>Департамент культуры Брянской области</t>
  </si>
  <si>
    <t>815</t>
  </si>
  <si>
    <t>Государственный заказчик: Государственное бюджетное учреждение культуры "Брянский государственный краеведческий музей"</t>
  </si>
  <si>
    <t>Культура, кинематография</t>
  </si>
  <si>
    <t>08</t>
  </si>
  <si>
    <t>Культура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</si>
  <si>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</si>
  <si>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</si>
  <si>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</si>
  <si>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</si>
  <si>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</si>
  <si>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Региональный проект "Культурная среда"</t>
  </si>
  <si>
    <t>Государственный заказчик: государственное автономное учреждение культуры "Брянский областной театр для детей и юношества"</t>
  </si>
  <si>
    <t>Модернизация театров юного зрителя и театров кукол</t>
  </si>
  <si>
    <t>14270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</si>
  <si>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</si>
  <si>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</si>
  <si>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Реконструкция театра юного зрителя, расположенного по адресу: г.Брянск, ул.Горького, д.20, включая ПИР</t>
  </si>
  <si>
    <t>28026</t>
  </si>
  <si>
    <t>Реновация государственных и муниципальных учреждений отрасли культуры</t>
  </si>
  <si>
    <t>14280</t>
  </si>
  <si>
    <t>Реконструкция здания музея "Палеолит". Брянская область, Погарский район, с. Юдиново, включая ПИР</t>
  </si>
  <si>
    <t>4000</t>
  </si>
  <si>
    <t>Государственный заказчик: государственное автономное учреждение культуры "Мемориальный комплекс "Партизанская поляна"</t>
  </si>
  <si>
    <t>Реконструкция здания музея "Мемориальный комплекс "Партизанская поляна"</t>
  </si>
  <si>
    <t>1800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</si>
  <si>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</si>
  <si>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</si>
  <si>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</si>
  <si>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</si>
  <si>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07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</si>
  <si>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</si>
  <si>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</si>
  <si>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100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</si>
  <si>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</si>
  <si>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</si>
  <si>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156</t>
  </si>
  <si>
    <t>Среднее профессиональное образование</t>
  </si>
  <si>
    <t>Спортивный зал ГОУ СПО "Новозыбковский профессионально-педагогический колледж" в г.Новозыбков Брянской области</t>
  </si>
  <si>
    <t>чел. в смену</t>
  </si>
  <si>
    <t>25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</si>
  <si>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</si>
  <si>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</si>
  <si>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Подпрограмма "Обеспечение условий развития агропромышленного комплекса"</t>
  </si>
  <si>
    <t>Ведомственная целевая программа "Устойчивое развитие сельских территорий"</t>
  </si>
  <si>
    <t>С2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</si>
  <si>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</si>
  <si>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</si>
  <si>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Дорожное хозяйство (дорожные фонды)</t>
  </si>
  <si>
    <t>Обеспечение устойчивого развития сельских территорий</t>
  </si>
  <si>
    <t>R5670</t>
  </si>
  <si>
    <t>Реконструкция автомобильной дороги «Брянск - Смоленск» - Белоголовль на участке км 0+000 – км 5+640 в Жуковском районе Брянской области</t>
  </si>
  <si>
    <t>км</t>
  </si>
  <si>
    <t>5,640</t>
  </si>
  <si>
    <t>Реконструкция автомобильной дороги Севск - Доброводье на участке км 2+300 – км 7+390 с устройством подъезда к автомобильной дороге «Украина» в Севском районе Брянской области</t>
  </si>
  <si>
    <t>6,740</t>
  </si>
  <si>
    <t>Реконструкция автомобильной дороги Жуковка - Косилово на участке км 3+000 – км 12+000 в Жуковском районе Брянской области</t>
  </si>
  <si>
    <t>9,000</t>
  </si>
  <si>
    <t>Реконструкция автомобильной дороги Витовка – Первомайское – Поповка на участке км 1+200 – км 6+100 в Почепском районе Брянской области</t>
  </si>
  <si>
    <t>4,900</t>
  </si>
  <si>
    <t>Реконструкция автомобильной дороги «Брянск - Новозыбков» - Хмелево - Согласие на участке км 0+000 – км 1+700 в Выгоничском районе Брянской области</t>
  </si>
  <si>
    <t>1,700</t>
  </si>
  <si>
    <t>Реконструкция автомобильной дороги Климово – Могилевцы на участке км 1+180 – км 3+980 в Климовском районе Брянской области</t>
  </si>
  <si>
    <t>2,800</t>
  </si>
  <si>
    <t>Реконструкция автомобильной дороги Локоть – Кретово на участке км 3+300 – км 11+150 в Брасовском районе Брянской области</t>
  </si>
  <si>
    <t>7,850</t>
  </si>
  <si>
    <t>Реконструкция автомобильной дороги «Дятьково - Любохна» - Большая Жукова на участке км 3+271 - км 6+113 в Дятьковском районе Брянской области</t>
  </si>
  <si>
    <t>2,842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</si>
  <si>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</si>
  <si>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</si>
  <si>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</si>
  <si>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</si>
  <si>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Газификация ФАП н.п. Радутино Трубчевского района</t>
  </si>
  <si>
    <t>кВт</t>
  </si>
  <si>
    <t>7,5</t>
  </si>
  <si>
    <t>Газификация ФАП в н.п. Хотьяновка Трубчевского района Брянской области</t>
  </si>
  <si>
    <t>18,1</t>
  </si>
  <si>
    <t>Газификация ФАП н.п.Старый Ропск</t>
  </si>
  <si>
    <t>Газификация ФАП н.п.Вишневый</t>
  </si>
  <si>
    <t>Газификация ФАП н.п.Новые Юрковичи</t>
  </si>
  <si>
    <t>Газификация ФАП н.п.Хоромное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</si>
  <si>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</si>
  <si>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</si>
  <si>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</si>
  <si>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</si>
  <si>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</si>
  <si>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Реконструкция автомобильной дороги "Брянск-Новозыбков"-Мглин на участке км 44+471 - км 46+151 в Мглинском районе Брянской области</t>
  </si>
  <si>
    <t>1,680</t>
  </si>
  <si>
    <t>Строительство моста через реку Судость на км 8+200 автомобильной дороги Валуец-Баклань в Почепском районе Брянской области</t>
  </si>
  <si>
    <t>Подпрограмма "Развитие малоэтажного строительства на территории Брянской области"</t>
  </si>
  <si>
    <t>Развитие малоэтажного жилищного строительства</t>
  </si>
  <si>
    <t>Газификация участка №8 ГУП ОНО ОПХ "Черемушки" д. Дубровка, Брянского района, Брянской области (1-ая очередь застройки)</t>
  </si>
  <si>
    <t>10,758</t>
  </si>
  <si>
    <t>Газификация участка №8 ГУП ОНО ОПХ "Черемушки" д. Дубровка, Брянского района, Брянской области (2-ая очередь застройки)</t>
  </si>
  <si>
    <t>11,140</t>
  </si>
  <si>
    <t>Газификация участка №8 ГУП ОНО ОПХ "Черемушки" д. Дубровка, Брянского района, Брянской области (3-я очередь застройки)</t>
  </si>
  <si>
    <t>Газификация участка №8 ГУП ОНО ОПХ "Черемушки" д. Дубровка, Брянского района, Брянской области (4-ая очередь застройки)</t>
  </si>
  <si>
    <t>Газификация участка №8 ГУП ОНО ОПХ "Черемушки" д. Дубровка, Брянского района, Брянской области (5-ая очередь застройки)</t>
  </si>
  <si>
    <t>Водоснабжение участка №8 ГУП ОНО ОПХ "Черемушки" д. Дубровка, Брянского района, Брянской области (1-ая очередь застройки) (1 этап строительства)</t>
  </si>
  <si>
    <t>8,778</t>
  </si>
  <si>
    <t>Водоснабжение участка №8 ГУП ОНО ОПХ "Черемушки" д. Дубровка, Брянского района, Брянской области (2-ая очередь застройки) (1 этап строительства)</t>
  </si>
  <si>
    <t>11,058</t>
  </si>
  <si>
    <t>Водоснабжение участка №8 ГУП ОНО ОПХ "Черемушки" д. Дубровка, Брянского района, Брянской области (3-я очередь застройки) (1 этап строительства)</t>
  </si>
  <si>
    <t>9,576</t>
  </si>
  <si>
    <t>Водоснабжение участка №8 ГУП ОНО ОПХ "Черемушки" д. Дубровка, Брянского района, Брянской области (4-ая, 5-ая очередь застройки) (1 этап строительства)</t>
  </si>
  <si>
    <t>10,097</t>
  </si>
  <si>
    <t>Развитие физической культуры и спорта Брянской области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</si>
  <si>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</si>
  <si>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</si>
  <si>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</si>
  <si>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Спортивный центр с бассейном г.Жуковка</t>
  </si>
  <si>
    <t>48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</si>
  <si>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</si>
  <si>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</si>
  <si>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Спортивно-оздоровительный комплекс г.Дятьково Дятьковского района</t>
  </si>
  <si>
    <t>Спортивно-оздоровительный комплекс г.Севск Севского района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</si>
  <si>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</si>
  <si>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</si>
  <si>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</si>
  <si>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Массовый спорт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</si>
  <si>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</si>
  <si>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</si>
  <si>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</si>
  <si>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</si>
  <si>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</si>
  <si>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</si>
  <si>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</si>
  <si>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</si>
  <si>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</si>
  <si>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2022</t>
  </si>
  <si>
    <t>Реализация федеральной целевой программы "Развитие физической культуры и спорта в Российской Федерации на 2016 - 2020 годы"</t>
  </si>
  <si>
    <t>54950</t>
  </si>
  <si>
    <t>Реконструкция стадиона "Десна" в Бежицком районе, г. Брянск (в том числе 1 этап реконструкции)</t>
  </si>
  <si>
    <t>3000</t>
  </si>
  <si>
    <t>Развитие мировой юстиции Брянской области</t>
  </si>
  <si>
    <t>30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</si>
  <si>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</si>
  <si>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</si>
  <si>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 (ПИР)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</si>
  <si>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</si>
  <si>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</si>
  <si>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</si>
  <si>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</si>
  <si>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</si>
  <si>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</si>
  <si>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</si>
  <si>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</si>
  <si>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</si>
  <si>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Реконструкция аэропортового комплекса (г. Брянск) (ПИР)</t>
  </si>
  <si>
    <t>Реконструкция аэропортового комплекса (г. Брянск)</t>
  </si>
  <si>
    <t>кв.метров</t>
  </si>
  <si>
    <t>151490</t>
  </si>
  <si>
    <t>Приложение 2
к постановлению Правительства Брянской области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</si>
  <si>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</si>
  <si>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</si>
  <si>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</si>
  <si>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</si>
  <si>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</si>
  <si>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</si>
  <si>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</si>
  <si>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</si>
  <si>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</si>
  <si>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</si>
  <si>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</si>
  <si>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город Стародуб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</si>
  <si>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</si>
  <si>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</si>
  <si>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</si>
  <si>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</si>
  <si>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</si>
  <si>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</si>
  <si>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</si>
  <si>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</si>
  <si>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</si>
  <si>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</si>
  <si>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</si>
  <si>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город Клинцы</t>
  </si>
  <si>
    <t>Строительство системы водоснабжения по ул. 2-я Пятилетка,с. Ардонь, г. Клинцы, Брянской области, 1 очередь</t>
  </si>
  <si>
    <t>сети км/скважина/воданопорная</t>
  </si>
  <si>
    <t>3,0/1/1</t>
  </si>
  <si>
    <t>Брасовский муниципальный район</t>
  </si>
  <si>
    <t>Рекострукция  сетей водоснабжения ул. Заводская пос. Погребы Брасовского района Брянской области</t>
  </si>
  <si>
    <t>сети км</t>
  </si>
  <si>
    <t>2,0</t>
  </si>
  <si>
    <t>Новозыбковский муниципальный район</t>
  </si>
  <si>
    <t>Строительство водозаборного сооружения с водонапорной башней в с. Манюки Новозыбковского района Брянской области</t>
  </si>
  <si>
    <t>скважина</t>
  </si>
  <si>
    <t>Строительство водозаборного сооружения с водонапорной башней в с. Катичи Новозыбковского района Брянской области</t>
  </si>
  <si>
    <t>сети км/скважина</t>
  </si>
  <si>
    <t>1,0/1</t>
  </si>
  <si>
    <t>Строительство водозаборного сооружения с водонапорной башней в пос. Опытная Станция Новозыбковского района Брянской области</t>
  </si>
  <si>
    <t>Строительство водозаборного сооружения с наземной насосной станцией в с. Старые Бобовичи Новозыбковского района Брянской области</t>
  </si>
  <si>
    <t>Стародубский муниципальный район</t>
  </si>
  <si>
    <t>Реконструкция водозаборного сооружения в н.п. Логоватое Стародубского района Брянской области</t>
  </si>
  <si>
    <t>скважина/сети км</t>
  </si>
  <si>
    <t>1/1,0</t>
  </si>
  <si>
    <t>Трубчевский муниципальный район</t>
  </si>
  <si>
    <t>Реконструкция водопровода по ул.Советская пгт Белая Березка Трубчевского района (2 очередь)</t>
  </si>
  <si>
    <t>3,2</t>
  </si>
  <si>
    <t>Кокоревское городское поселение Суземского муниципального района</t>
  </si>
  <si>
    <t>Реконструкция водопроводных сетей п. Кокоревка Суземского района</t>
  </si>
  <si>
    <t>Унечское городское поселение Унечского муниципального района</t>
  </si>
  <si>
    <t>Строительство централизованного водоснабжения залинейной части города Унеча Унечского района Брянской области (2 очередь) 2этап</t>
  </si>
  <si>
    <t>сети км/скважина/станция 2-го</t>
  </si>
  <si>
    <t>7,0/1/1</t>
  </si>
  <si>
    <t>Подпрограмма "Чистая вода"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</si>
  <si>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</si>
  <si>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</si>
  <si>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</si>
  <si>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</si>
  <si>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город Сельцо</t>
  </si>
  <si>
    <t>Строительство артезианской скважины в городе Сельцо</t>
  </si>
  <si>
    <t>Брянский муниципальный район</t>
  </si>
  <si>
    <t>Строительство системы водоснабжения в пос. Свень-Транспортная Брянского района</t>
  </si>
  <si>
    <t>2/2</t>
  </si>
  <si>
    <t>Гордеевский муниципальный район</t>
  </si>
  <si>
    <t>Строительство сетей водоснабжения ул. Гагарина в с. Гордеевка Гордеевского района Брянской области</t>
  </si>
  <si>
    <t>1,6</t>
  </si>
  <si>
    <t>Дубровский муниципальный район</t>
  </si>
  <si>
    <t>Строительство сетей водоснабжения по ул. Матросова в п. Сеща Дубровского района Брянской области</t>
  </si>
  <si>
    <t>Дятьковский муниципальный район</t>
  </si>
  <si>
    <t>Строительство системы водоснабжения д. Латышовка Дятьковского района</t>
  </si>
  <si>
    <t>сети км/скважина/подземная нас</t>
  </si>
  <si>
    <t>3/1/1/1</t>
  </si>
  <si>
    <t>Красногорский муниципальный район</t>
  </si>
  <si>
    <t>Строительство сетей водоснабжения пгт. Красная Гора Красногорского района (3 очередь)</t>
  </si>
  <si>
    <t>Почепский муниципальный район</t>
  </si>
  <si>
    <t>Севский муниципальный район</t>
  </si>
  <si>
    <t>скважина/водонапорная башня</t>
  </si>
  <si>
    <t>1/1</t>
  </si>
  <si>
    <t>Суражский муниципальный район</t>
  </si>
  <si>
    <t>Строительство сетей водоснабжения по ул.Ленина в д. Нивное Суражского района</t>
  </si>
  <si>
    <t>2,3</t>
  </si>
  <si>
    <t>Выгоничское городское поселение Выгоничского муниципального района</t>
  </si>
  <si>
    <t>Строительство артезианской скважины д. Клинок Выгоничского района Брянской области</t>
  </si>
  <si>
    <t>Карачевское городское поселение Карачевского муниципального района</t>
  </si>
  <si>
    <t>Строительство водонапорной башни в д. Мальтина Карачевского района Брянской области</t>
  </si>
  <si>
    <t>водонапорная башня</t>
  </si>
  <si>
    <t>Клетнянское городское поселение Клетнянского муниципального района</t>
  </si>
  <si>
    <t>Строительство водопроводных сетей по ул. Пятницкого п. Клетня Клетнянского района Брянской области</t>
  </si>
  <si>
    <t>1,85</t>
  </si>
  <si>
    <t>Погарское городское поселение Погарского муниципального района</t>
  </si>
  <si>
    <t>Севское городское поселение Севского муниципального района</t>
  </si>
  <si>
    <t>Строительство артезианской скважины в с. Юрасов Хутор Севского района Брянской области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</si>
  <si>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</si>
  <si>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</si>
  <si>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Навлинский муниципальный район</t>
  </si>
  <si>
    <t>Строительство очистных сооружений в пос. Навля Навлинского района</t>
  </si>
  <si>
    <t>м3/сут</t>
  </si>
  <si>
    <t>1500</t>
  </si>
  <si>
    <t>Реконструкция очистных сооружений в п.Рогнедино</t>
  </si>
  <si>
    <t>м3/сутки</t>
  </si>
  <si>
    <t>400</t>
  </si>
  <si>
    <t>Реконструкция очистных сооружений в г. Трубчевск</t>
  </si>
  <si>
    <t>2500</t>
  </si>
  <si>
    <t>Почепское городское поселение Почепского муниципального района</t>
  </si>
  <si>
    <t>Строительство очистных сооружений в г. Почеп Почепского района</t>
  </si>
  <si>
    <t>650</t>
  </si>
  <si>
    <t>пос.в смену</t>
  </si>
  <si>
    <t>город Новозыбков</t>
  </si>
  <si>
    <t>Пристройка к школе №3 г.Новозыбков</t>
  </si>
  <si>
    <t>чел.</t>
  </si>
  <si>
    <t>330</t>
  </si>
  <si>
    <t>Реконструкция столовой и пищеблока Замишевской СОШ Новозыбковского района</t>
  </si>
  <si>
    <t>300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</si>
  <si>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</si>
  <si>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</si>
  <si>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</si>
  <si>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</si>
  <si>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18520</t>
  </si>
  <si>
    <t>Иные межбюджетные трансферты</t>
  </si>
  <si>
    <t>540</t>
  </si>
  <si>
    <t>город Брянск</t>
  </si>
  <si>
    <t>Детский сад по ул. Новозыбковской в Фокинском районе г. Брянска</t>
  </si>
  <si>
    <t>135</t>
  </si>
  <si>
    <t>Пристройка для размещения групп раннего возраста к детскому саду №111 "Гнёздышко" в Советском районе г. Брянска</t>
  </si>
  <si>
    <t>55</t>
  </si>
  <si>
    <t>Пристройка для размещения групп раннего возраста к детскому саду № 125 "Чиполлино" в Советском районе г. Брянска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</si>
  <si>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</si>
  <si>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51590</t>
  </si>
  <si>
    <t>Детский сад по ул. Романа Брянского в Советском районе г. Брянска</t>
  </si>
  <si>
    <t>Пристройка для размещения групп раннего возраста к детскому саду № 155 "Светлячок" в Бежицком районе г. Брянска</t>
  </si>
  <si>
    <t>Пристройка для размещения групп раннего возраста к детскому саду № 53 "Зелёный огонёк" в Советском районе г. Брянска</t>
  </si>
  <si>
    <t>Пристройка для размещения групп раннего возраста к детскому саду № 112 "Лисичка" в Володарском районе г. Брянска</t>
  </si>
  <si>
    <t>Пристройка для размещения групп раннего возраста к детскому саду № 129 "Подсолнушек" в Советском районе г. Брянска</t>
  </si>
  <si>
    <t>Пристройка для размещения групп раннего возраста к детскому саду № 158 "Капелька" в Бежицком районе г. Брянска</t>
  </si>
  <si>
    <t>Детский сад в микрорайоне "Мегаполис - парк" п. Путевка Брянского района на 135 мест, из них 80 мест для детей от двух месяцев до трех лет</t>
  </si>
  <si>
    <t>Детский сад на 135 мест, в том числе 80 мест для детей в возрасте от двух месяцев до трех лет в г.Сураже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</si>
  <si>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</si>
  <si>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</si>
  <si>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в районе старого аэропорта в Советском районе г.Брянск</t>
  </si>
  <si>
    <t>270</t>
  </si>
  <si>
    <t>Строительство автомобильной дороги Подъезд к ферме КРС «Алешня» от автомобильной дороги «Брянск - Смоленск» в Дубровском районе Брянской области</t>
  </si>
  <si>
    <t>1,510</t>
  </si>
  <si>
    <t>Реконструкция автомобильной дороги Гудковский - Левенка на участке км 0+000 - км 0+650 в Стародубском районе Брянской области</t>
  </si>
  <si>
    <t>0,650</t>
  </si>
  <si>
    <t>Водоснабжение н.п. Нетьинка Брянского района Брянской области</t>
  </si>
  <si>
    <t>Климовский муниципальный район</t>
  </si>
  <si>
    <t>Водопроводная сеть по улице Первомайская в н.п.Чуровичи Климовского района Брянской области</t>
  </si>
  <si>
    <t>1,035</t>
  </si>
  <si>
    <t>Водопроводная сеть по улице Комсомольская в н.п. Вишневый Климовского района Брянской области</t>
  </si>
  <si>
    <t>0,747</t>
  </si>
  <si>
    <t>Газификация н.п. Селище Навлинского района (участок №1) Брянской области</t>
  </si>
  <si>
    <t>1,119</t>
  </si>
  <si>
    <t>Погребское сельское поселение Брасовского муниципального района</t>
  </si>
  <si>
    <t>Сельский Дом культуры на 200 мест в п.Погребы Брасовского района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</si>
  <si>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</si>
  <si>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</si>
  <si>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Злынковский муниципальный район</t>
  </si>
  <si>
    <t>Водозаборные сооружения в г. Злынка (ул. Кирова) Брянской области</t>
  </si>
  <si>
    <t>Климовское городское поселение Климовского муниципального района</t>
  </si>
  <si>
    <t>Реконструкция водоснабжения п.г.т. Климово Климовского района (I очередь строительства)</t>
  </si>
  <si>
    <t>1,104</t>
  </si>
  <si>
    <t>Строительство систем газоснабжения для населенных пунктов Брянской области</t>
  </si>
  <si>
    <t>Карачевский муниципальный район</t>
  </si>
  <si>
    <t>Газификация пос. Воскресенский Карачевского района Брянской области (3-я очередь)</t>
  </si>
  <si>
    <t>0,668</t>
  </si>
  <si>
    <t>Газификация н.п. Глинное Навлинского района Брянской области</t>
  </si>
  <si>
    <t>4,679</t>
  </si>
  <si>
    <t>Газификация н.п. Крапивна Стародубского района Брянской области</t>
  </si>
  <si>
    <t>Унечский муниципальный район</t>
  </si>
  <si>
    <t>Газификация н.п.Пески Унечского района Брянской области</t>
  </si>
  <si>
    <t>2,008</t>
  </si>
  <si>
    <t>Суражское городское поселение Суражского муниципального района</t>
  </si>
  <si>
    <t>Газопровод по ул. Есенина в городе Сураже Брянской области</t>
  </si>
  <si>
    <t>0,684</t>
  </si>
  <si>
    <t>Газопровод по ул. Казачья в городе Сураже Брянской области</t>
  </si>
  <si>
    <t>0,918</t>
  </si>
  <si>
    <t>Строительство водопровода в п. Чайковичи (пл. Халтурина, ул. Халтурина)</t>
  </si>
  <si>
    <t>1,328</t>
  </si>
  <si>
    <t>Строительство водозаборного узла и водопроводной сети в д. Мылинка Карачевского района Брянской области (1 очередь)</t>
  </si>
  <si>
    <t>3,314</t>
  </si>
  <si>
    <t>Строительство водонапорной башни н.п.Лужецкая Карачевского района Брянской области</t>
  </si>
  <si>
    <t>башня</t>
  </si>
  <si>
    <t>Клинцовский муниципальный район</t>
  </si>
  <si>
    <t>Водоснабжение ул. Центральной в н.п. Малая Топаль Клинцовского района Брянской области</t>
  </si>
  <si>
    <t>2,941</t>
  </si>
  <si>
    <t>Водозаборные сооружения в н.п. Озаренный Почепского района</t>
  </si>
  <si>
    <t>Водоснабжение н.п. Хвощевка Севского района Брянской области</t>
  </si>
  <si>
    <t>1,62</t>
  </si>
  <si>
    <t>Водозаборное сооружение в н.п. Мишковка Стародубского района Брянской области</t>
  </si>
  <si>
    <t>Водозаборное сооружение в н.п. Камень Стародубского района Брянской области</t>
  </si>
  <si>
    <t>Строительство водопроводной сети по ул. Есенина в городе Сураже Брянской области</t>
  </si>
  <si>
    <t>0,67</t>
  </si>
  <si>
    <t>Строительство водопроводной сети по ул. Казачья в городе Сураже Брянской области</t>
  </si>
  <si>
    <t>1,58</t>
  </si>
  <si>
    <t>Водоснабжение н.п. Синезерки Навлинского района Брянской области (1 очередь строительства)</t>
  </si>
  <si>
    <t>Модернизация объектов коммунальной инфраструктуры</t>
  </si>
  <si>
    <t>Самотечный канализационный коллектор № 5А из железобетонных труб O 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</si>
  <si>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пог. м</t>
  </si>
  <si>
    <t>4869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</si>
  <si>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</si>
  <si>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4723</t>
  </si>
  <si>
    <t>Самотечный канализационный коллектор №3 из железобетонных труб O800-1200 мм в Бежицком районе г. Брянска. Участок от ул. Почтовой до ГКНС-4</t>
  </si>
  <si>
    <t>Строительство канализационных сетей и канализационного коллектора для очистных сооружений в н.п. Навля</t>
  </si>
  <si>
    <t>Развитие и совершенствование сети автомобильных дорог местного значения общего пользования</t>
  </si>
  <si>
    <t>16160</t>
  </si>
  <si>
    <t>0,88144</t>
  </si>
  <si>
    <t>0,330</t>
  </si>
  <si>
    <t>6,700</t>
  </si>
  <si>
    <t>Строительство автомобильной дороги по ул. Мглинской в с. Белогорщь Унечского района Брянской области</t>
  </si>
  <si>
    <t>0,627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</si>
  <si>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</si>
  <si>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</si>
  <si>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</si>
  <si>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Стимулирование программ развития жилищного строительства субъектов Российской Федерации</t>
  </si>
  <si>
    <t>50210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</si>
  <si>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</si>
  <si>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</si>
  <si>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</si>
  <si>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</si>
  <si>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</si>
  <si>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</si>
  <si>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</si>
  <si>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</si>
  <si>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</si>
  <si>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уч. мест</t>
  </si>
  <si>
    <t>1225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</si>
  <si>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</si>
  <si>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</si>
  <si>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1956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</si>
  <si>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</si>
  <si>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</si>
  <si>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"Экономическое развитие"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</si>
  <si>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</si>
  <si>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Социально-экономическое развитие приграничных муниципальных образований</t>
  </si>
  <si>
    <t>18650</t>
  </si>
  <si>
    <t>3,377</t>
  </si>
  <si>
    <t>Жуковский муниципальный район</t>
  </si>
  <si>
    <t>Строительство автомобильной дороги улица Объездная от автомобильной дороги Погар-Новые Ивайтенки до Погарской картофельной фабрики с реконструкцией подъезда к Погарской картофельной фабрике через ул.Строительная пгт Погар Погарского района Брянской области". 1 этап: ул. Объездная без пешеходной дорожки, ул. Строительная</t>
  </si>
  <si>
    <t>Реконструкция котельной по ул. Ново-Советская, 103а с целью переключения потребителей от котельной по ул. Нахимова, 124 в Бежицком районе г. Брянска (2 этап)</t>
  </si>
  <si>
    <t>3,4</t>
  </si>
  <si>
    <t>А1</t>
  </si>
  <si>
    <t>Нераспределенные средства</t>
  </si>
  <si>
    <t>Строительство артезианской скважины в с. Чемлыж Севского района Брянской области</t>
  </si>
  <si>
    <t>Рогнединское городское поселение Рогнединского муниципального района</t>
  </si>
  <si>
    <t>Cтроительство водозаборного сооружения в д. Волжино Почепского района Брянской области</t>
  </si>
  <si>
    <t>Строительство водозаборного сооружения в д. Житня  Почепского района Брянской области</t>
  </si>
  <si>
    <t>насосная станция/водонапорная башня/ сети км</t>
  </si>
  <si>
    <t>1/1/1,9</t>
  </si>
  <si>
    <t>Строительство водонапорной башни и сетей водоснабжения д. Сагутьево Трубчевского района</t>
  </si>
  <si>
    <t>1/0,5</t>
  </si>
  <si>
    <t>Строительство водозаборного сооружения в с. Андрейковичи Погарского района Брянской области</t>
  </si>
  <si>
    <t>Строительство системы водоснабжения по ул. Ленина в пгт Погар Брянской области (1 очередь)</t>
  </si>
  <si>
    <t>Наименование государственного заказчика; объекта</t>
  </si>
  <si>
    <t xml:space="preserve"> Государственный заказчик: Государственное бюджетное учреждение здравоохранения "Брасовская центральная районная больница" </t>
  </si>
  <si>
    <t xml:space="preserve"> Жилое помещение (квартира 1-комн.), Брасовский район, п. Локоть</t>
  </si>
  <si>
    <t>кв.м.</t>
  </si>
  <si>
    <t xml:space="preserve"> Жилое помещение (квартира 2-комн.), Брасовский район, п. Локоть</t>
  </si>
  <si>
    <t xml:space="preserve"> Государственный заказчик: Государственное бюджетное учреждение здравоохранения "Брянская межрайонная больница" </t>
  </si>
  <si>
    <t>Жилое помещение (квартира 1-комн.), Брянский район, с.Глинищево</t>
  </si>
  <si>
    <t>Жилое помещение (квартира 1-комн.), Брянский район, пос. Мичуринский</t>
  </si>
  <si>
    <t>Жилое помещение (квартира 2-комн.), Жирятинский район, с.Жирятино</t>
  </si>
  <si>
    <t>Жилое помещение (квартира 2-комн.), Брянский район, с.Глинищево</t>
  </si>
  <si>
    <t>Жилое помещение (квартира 2-комн.), Брянский район, д. Добрунь</t>
  </si>
  <si>
    <t>Жилое помещение (квартира 3-комн.), Жирятинский район, с.Жирятино</t>
  </si>
  <si>
    <t>Жилое помещение (квартира 3-комн.), Брянский район, пос. Мичуринский</t>
  </si>
  <si>
    <t xml:space="preserve"> Государственный заказчик: Государственное бюджетное учреждение здравоохранения "Дятьковская районная больница им. В.А. Понизова" </t>
  </si>
  <si>
    <t>Жилое помещение (квартира 1-комн.), Дятьковский район, г. Дятьково</t>
  </si>
  <si>
    <t>Жилое помещение (квартира 2-комн.), Дятьковский район, г. Дятьково</t>
  </si>
  <si>
    <t xml:space="preserve"> Государственный заказчик: Государственное бюджетное учреждение здравоохранения "Злынковская центральная районная больница" </t>
  </si>
  <si>
    <t>Жилое помещение (квартира 2-комн.), Злынковский район, г. Злынка</t>
  </si>
  <si>
    <t xml:space="preserve"> Государственный заказчик: Государственное бюджетное учреждение здравоохранения "Клетнянская центральная районная больница" </t>
  </si>
  <si>
    <t>Жилое помещение (квартира 2-комн.), Клетнянский район, п. Клетня</t>
  </si>
  <si>
    <t xml:space="preserve"> Государственный заказчик: Государственное бюджетное учреждение здравоохранения "Климовская центральная районная больница" </t>
  </si>
  <si>
    <t>Жилое помещение (квартира 2-комн.), Климовский район, р.п. Климово</t>
  </si>
  <si>
    <t>Жилое помещение (квартира 3-комн.), Климовский район, р.п. Климово</t>
  </si>
  <si>
    <t xml:space="preserve"> Государственный заказчик: Государственное бюджетное учреждение здравоохранения "Клинцовская центральная городская больница" </t>
  </si>
  <si>
    <t xml:space="preserve"> Государственный заказчик: Государственное бюджетное учреждение здравоохранения "Почепская центральная районная больница" </t>
  </si>
  <si>
    <t>Жилое помещение (квартира 2-комн.), Почепский район, г. Почеп</t>
  </si>
  <si>
    <t xml:space="preserve"> Государственный заказчик: Государственное бюджетное учреждение здравоохранения "Стародубская центральная районная больница" </t>
  </si>
  <si>
    <t xml:space="preserve">Жилое помещение (квартира 2-комн.)                              г. Стародуб </t>
  </si>
  <si>
    <t xml:space="preserve"> Государственный заказчик: Государственное бюджетное учреждение здравоохранения "Суражская центральная районная больница" </t>
  </si>
  <si>
    <t xml:space="preserve">Жилое помещение (квартира 2-комн.), Суражский район, г. Сураж                             </t>
  </si>
  <si>
    <t xml:space="preserve"> Государственный заказчик: Государственное бюджетное учреждение здравоохранения "Унечская центральная районная больница" </t>
  </si>
  <si>
    <t>Жилое помещение (квартира 1-комн.), Унечский район, г. Унеча</t>
  </si>
  <si>
    <t>Жилое помещение (квартира 2-комн.), Унечский район, г. Унеча</t>
  </si>
  <si>
    <t xml:space="preserve">Государственный заказчик: Государственное бюджетное учреждение здравоохранения "Фокинская городская больница им. В.И. Гедройц" </t>
  </si>
  <si>
    <t>Жилое помещение (квартира 2-комн.),                   г. Фокино</t>
  </si>
  <si>
    <t>Наименование муниципального образования; объекта</t>
  </si>
  <si>
    <t>Реконструкция здания патологоанатомического корпуса под микробиологическую лабораторию ГАУЗ "Брянская городская больница №1" по адресу: г.Брянск, ул.Камозина, д.11</t>
  </si>
  <si>
    <t>Реконструкция крытого ледового дворца "Десна" по адресу: г. Брянск, ул. Кромская, 48а</t>
  </si>
  <si>
    <t xml:space="preserve">Жилое помещение (квартира 1-комн.)                                          г. Клинцы </t>
  </si>
  <si>
    <t xml:space="preserve">Жилое помещение (квартира 2-комн.)                                          г. Клинцы </t>
  </si>
  <si>
    <t>Жилое помещение (квартира 3-комн.), Унечский район, г. Унеча</t>
  </si>
  <si>
    <t>Жилое помещение (квартира 3-комн.),                   г. Фокино</t>
  </si>
  <si>
    <t>Реконструкция Верещакского сельского дома культуры Новозыбковского района</t>
  </si>
  <si>
    <t>от 06.03.2019 № 65-п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</si>
  <si>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январь - март 2019 года</t>
  </si>
  <si>
    <t>Освоено</t>
  </si>
  <si>
    <t>Исполнено</t>
  </si>
  <si>
    <t>Процент исполнения</t>
  </si>
  <si>
    <t>Утверждено</t>
  </si>
  <si>
    <t>Приложение 1</t>
  </si>
  <si>
    <t>Директор департамента</t>
  </si>
  <si>
    <t>Г.Н. Солодун</t>
  </si>
  <si>
    <t>Исп. Бобаков Д.А.
Тел. 77-01-70 доб. 254</t>
  </si>
  <si>
    <t>Отчет об исполнении перечня объектов капитальных вложений муниципальной  собственности региональной адресной инвестиционной программы за январь - март 2019 года</t>
  </si>
  <si>
    <t>Приложение 3</t>
  </si>
  <si>
    <t>Отчет об исполнении перечня объектов недвижимого имущества региональной адресной инвестиционной программы за январь - март 2019 года</t>
  </si>
  <si>
    <t>Приложение 2</t>
  </si>
  <si>
    <t>Реконструкция Первомайского моста через р. Десна в Бежицком районе 
г. Брянска (2 пусковой комплекс)</t>
  </si>
  <si>
    <t>Строительство автомобильных дорог в ГУП ОНО ОПХ «Черемушки» в 
д. Дубровка Брянского района Брянской области (1 этап)</t>
  </si>
  <si>
    <t>Реконструкция автодорог по ул. Бежицкой (от ул. Объездной до дома 
№ 280 по ул. Бежицкой), ул. Объездной (от ул. Городищенской до ул. Бежицкой) в Бежицком районе 
г. Брянска (2 этап)</t>
  </si>
  <si>
    <t>Реконструкция автодорог по ул. Бежицкой (от ул. Объездной до дома 
№ 280 по ул. Бежицкой), ул. Объездной (от ул. Городищенской до ул. Бежицкой) в Бежицком районе 
г. Брянска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</si>
</sst>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0.000"/>
  </numFmts>
  <fonts count="13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 wrapText="1"/>
    </xf>
    <xf numFmtId="44" fontId="12" fillId="0" borderId="0">
      <alignment vertical="top" wrapText="1"/>
    </xf>
  </cellStyleXfs>
  <cellXfs count="10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0" fillId="0" borderId="0" xfId="0" applyNumberFormat="1" applyFont="1" applyFill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vertical="top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center" vertical="center" wrapText="1"/>
    </xf>
    <xf numFmtId="165" fontId="0" fillId="0" borderId="12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top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10" fontId="1" fillId="0" borderId="4" xfId="0" applyNumberFormat="1" applyFont="1" applyFill="1" applyBorder="1" applyAlignment="1">
      <alignment horizontal="right" vertical="center" wrapText="1"/>
    </xf>
    <xf numFmtId="44" fontId="11" fillId="0" borderId="0" xfId="0" applyNumberFormat="1" applyFont="1" applyFill="1" applyAlignment="1">
      <alignment vertical="center" wrapText="1"/>
    </xf>
    <xf numFmtId="44" fontId="6" fillId="0" borderId="0" xfId="0" applyNumberFormat="1" applyFont="1" applyFill="1" applyAlignment="1">
      <alignment vertical="top" wrapText="1"/>
    </xf>
    <xf numFmtId="44" fontId="11" fillId="0" borderId="0" xfId="0" applyNumberFormat="1" applyFont="1" applyFill="1" applyAlignment="1">
      <alignment horizontal="right" vertical="center"/>
    </xf>
    <xf numFmtId="44" fontId="6" fillId="0" borderId="0" xfId="0" applyNumberFormat="1" applyFont="1" applyFill="1" applyAlignment="1">
      <alignment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7" fillId="0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4" fontId="6" fillId="0" borderId="0" xfId="1" applyNumberFormat="1" applyFont="1" applyFill="1" applyAlignment="1">
      <alignment horizontal="right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15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right" vertical="center" wrapText="1"/>
    </xf>
    <xf numFmtId="10" fontId="7" fillId="0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right" wrapText="1"/>
    </xf>
    <xf numFmtId="0" fontId="7" fillId="0" borderId="0" xfId="1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_!ОБРАЗЕЦ! 814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3"/>
  <sheetViews>
    <sheetView tabSelected="1" view="pageBreakPreview" zoomScale="90" zoomScaleNormal="90" zoomScaleSheetLayoutView="90" workbookViewId="0">
      <pane xSplit="1" ySplit="8" topLeftCell="B210" activePane="bottomRight" state="frozen"/>
      <selection pane="topRight" activeCell="B1" sqref="B1"/>
      <selection pane="bottomLeft" activeCell="A8" sqref="A8"/>
      <selection pane="bottomRight" activeCell="O220" sqref="O220"/>
    </sheetView>
  </sheetViews>
  <sheetFormatPr defaultRowHeight="12.75" x14ac:dyDescent="0.2"/>
  <cols>
    <col min="1" max="1" width="45" customWidth="1"/>
    <col min="2" max="5" width="8.6640625" customWidth="1"/>
    <col min="6" max="7" width="6.1640625" customWidth="1"/>
    <col min="8" max="8" width="9.83203125" customWidth="1"/>
    <col min="9" max="9" width="8.83203125" customWidth="1"/>
    <col min="10" max="10" width="10.83203125" customWidth="1"/>
    <col min="11" max="11" width="11.1640625" customWidth="1"/>
    <col min="12" max="12" width="9.83203125" customWidth="1"/>
    <col min="13" max="16" width="21" customWidth="1"/>
  </cols>
  <sheetData>
    <row r="1" spans="1:16" hidden="1" x14ac:dyDescent="0.2">
      <c r="A1" t="s">
        <v>0</v>
      </c>
    </row>
    <row r="2" spans="1:16" ht="32.25" hidden="1" customHeight="1" x14ac:dyDescent="0.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00" t="s">
        <v>1</v>
      </c>
      <c r="H2" s="100"/>
      <c r="I2" s="100"/>
      <c r="J2" s="100"/>
      <c r="K2" s="100"/>
      <c r="L2" s="100"/>
      <c r="M2" s="100"/>
    </row>
    <row r="3" spans="1:16" ht="32.25" hidden="1" customHeight="1" x14ac:dyDescent="0.2">
      <c r="A3" s="1"/>
      <c r="B3" s="1"/>
      <c r="C3" s="1"/>
      <c r="D3" s="1"/>
      <c r="E3" s="1"/>
      <c r="F3" s="1"/>
      <c r="G3" s="100" t="s">
        <v>619</v>
      </c>
      <c r="H3" s="100"/>
      <c r="I3" s="100"/>
      <c r="J3" s="100"/>
      <c r="K3" s="100"/>
      <c r="L3" s="100"/>
      <c r="M3" s="100"/>
    </row>
    <row r="4" spans="1:16" ht="20.25" customHeight="1" x14ac:dyDescent="0.2">
      <c r="A4" s="1"/>
      <c r="B4" s="1"/>
      <c r="C4" s="1"/>
      <c r="D4" s="1"/>
      <c r="E4" s="1"/>
      <c r="F4" s="1"/>
      <c r="G4" s="56"/>
      <c r="H4" s="56"/>
      <c r="I4" s="56"/>
      <c r="J4" s="56"/>
      <c r="K4" s="56"/>
      <c r="L4" s="56"/>
      <c r="M4" s="56"/>
      <c r="P4" s="82" t="s">
        <v>625</v>
      </c>
    </row>
    <row r="5" spans="1:16" ht="20.25" customHeight="1" x14ac:dyDescent="0.2">
      <c r="A5" s="102" t="s">
        <v>620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15" customHeight="1" x14ac:dyDescent="0.2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43.5" customHeight="1" x14ac:dyDescent="0.2">
      <c r="A7" s="2" t="s">
        <v>576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3" t="s">
        <v>11</v>
      </c>
      <c r="K7" s="3" t="s">
        <v>12</v>
      </c>
      <c r="L7" s="67" t="s">
        <v>13</v>
      </c>
      <c r="M7" s="68" t="s">
        <v>624</v>
      </c>
      <c r="N7" s="58" t="s">
        <v>621</v>
      </c>
      <c r="O7" s="58" t="s">
        <v>622</v>
      </c>
      <c r="P7" s="69" t="s">
        <v>623</v>
      </c>
    </row>
    <row r="8" spans="1:16" ht="14.45" customHeight="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59" t="s">
        <v>24</v>
      </c>
      <c r="L8" s="70" t="s">
        <v>25</v>
      </c>
      <c r="M8" s="70" t="s">
        <v>26</v>
      </c>
      <c r="N8" s="57" t="s">
        <v>117</v>
      </c>
      <c r="O8" s="57" t="s">
        <v>151</v>
      </c>
      <c r="P8" s="57" t="s">
        <v>199</v>
      </c>
    </row>
    <row r="9" spans="1:16" ht="20.25" customHeight="1" x14ac:dyDescent="0.2">
      <c r="A9" s="4" t="s">
        <v>27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6" t="s">
        <v>0</v>
      </c>
      <c r="I9" s="6" t="s">
        <v>0</v>
      </c>
      <c r="J9" s="6" t="s">
        <v>0</v>
      </c>
      <c r="K9" s="60" t="s">
        <v>0</v>
      </c>
      <c r="L9" s="71" t="s">
        <v>0</v>
      </c>
      <c r="M9" s="72">
        <f>M10+M19+M62+M100+M129+M146+M163+M205+M233+M241</f>
        <v>3054744661.75</v>
      </c>
      <c r="N9" s="72">
        <f t="shared" ref="N9:O9" si="0">N10+N19+N62+N100+N129+N146+N163+N205+N233+N241</f>
        <v>12153116.93</v>
      </c>
      <c r="O9" s="72">
        <f t="shared" si="0"/>
        <v>12603116.93</v>
      </c>
      <c r="P9" s="81">
        <f>O9/M9</f>
        <v>4.1257513558530731E-3</v>
      </c>
    </row>
    <row r="10" spans="1:16" ht="144.4" customHeight="1" x14ac:dyDescent="0.2">
      <c r="A10" s="4" t="s">
        <v>28</v>
      </c>
      <c r="B10" s="5" t="s">
        <v>29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6" t="s">
        <v>0</v>
      </c>
      <c r="I10" s="6" t="s">
        <v>0</v>
      </c>
      <c r="J10" s="6" t="s">
        <v>0</v>
      </c>
      <c r="K10" s="60" t="s">
        <v>0</v>
      </c>
      <c r="L10" s="71" t="s">
        <v>0</v>
      </c>
      <c r="M10" s="72">
        <f t="shared" ref="M10:M17" si="1">M11</f>
        <v>500000</v>
      </c>
      <c r="N10" s="72">
        <f t="shared" ref="N10:O17" si="2">N11</f>
        <v>0</v>
      </c>
      <c r="O10" s="72">
        <f t="shared" si="2"/>
        <v>0</v>
      </c>
      <c r="P10" s="81">
        <f t="shared" ref="P10:P73" si="3">O10/M10</f>
        <v>0</v>
      </c>
    </row>
    <row r="11" spans="1:16" ht="127.9" customHeight="1" x14ac:dyDescent="0.2">
      <c r="A11" s="4" t="s">
        <v>30</v>
      </c>
      <c r="B11" s="5" t="s">
        <v>29</v>
      </c>
      <c r="C11" s="5" t="s">
        <v>31</v>
      </c>
      <c r="D11" s="5" t="s">
        <v>25</v>
      </c>
      <c r="E11" s="5" t="s">
        <v>0</v>
      </c>
      <c r="F11" s="5" t="s">
        <v>0</v>
      </c>
      <c r="G11" s="5" t="s">
        <v>0</v>
      </c>
      <c r="H11" s="6" t="s">
        <v>0</v>
      </c>
      <c r="I11" s="6" t="s">
        <v>0</v>
      </c>
      <c r="J11" s="6" t="s">
        <v>0</v>
      </c>
      <c r="K11" s="60" t="s">
        <v>0</v>
      </c>
      <c r="L11" s="71" t="s">
        <v>0</v>
      </c>
      <c r="M11" s="72">
        <f t="shared" si="1"/>
        <v>500000</v>
      </c>
      <c r="N11" s="72">
        <f t="shared" si="2"/>
        <v>0</v>
      </c>
      <c r="O11" s="72">
        <f t="shared" si="2"/>
        <v>0</v>
      </c>
      <c r="P11" s="81">
        <f t="shared" si="3"/>
        <v>0</v>
      </c>
    </row>
    <row r="12" spans="1:16" ht="32.25" customHeight="1" x14ac:dyDescent="0.2">
      <c r="A12" s="4" t="s">
        <v>32</v>
      </c>
      <c r="B12" s="5" t="s">
        <v>29</v>
      </c>
      <c r="C12" s="5" t="s">
        <v>31</v>
      </c>
      <c r="D12" s="5" t="s">
        <v>25</v>
      </c>
      <c r="E12" s="5" t="s">
        <v>33</v>
      </c>
      <c r="F12" s="5" t="s">
        <v>0</v>
      </c>
      <c r="G12" s="5" t="s">
        <v>0</v>
      </c>
      <c r="H12" s="6" t="s">
        <v>0</v>
      </c>
      <c r="I12" s="6" t="s">
        <v>0</v>
      </c>
      <c r="J12" s="6" t="s">
        <v>0</v>
      </c>
      <c r="K12" s="60" t="s">
        <v>0</v>
      </c>
      <c r="L12" s="71" t="s">
        <v>0</v>
      </c>
      <c r="M12" s="72">
        <f t="shared" si="1"/>
        <v>500000</v>
      </c>
      <c r="N12" s="72">
        <f t="shared" si="2"/>
        <v>0</v>
      </c>
      <c r="O12" s="72">
        <f t="shared" si="2"/>
        <v>0</v>
      </c>
      <c r="P12" s="81">
        <f t="shared" si="3"/>
        <v>0</v>
      </c>
    </row>
    <row r="13" spans="1:16" ht="80.099999999999994" customHeight="1" x14ac:dyDescent="0.2">
      <c r="A13" s="4" t="s">
        <v>34</v>
      </c>
      <c r="B13" s="5" t="s">
        <v>29</v>
      </c>
      <c r="C13" s="5" t="s">
        <v>31</v>
      </c>
      <c r="D13" s="5" t="s">
        <v>25</v>
      </c>
      <c r="E13" s="5" t="s">
        <v>33</v>
      </c>
      <c r="F13" s="5" t="s">
        <v>0</v>
      </c>
      <c r="G13" s="5" t="s">
        <v>0</v>
      </c>
      <c r="H13" s="6" t="s">
        <v>0</v>
      </c>
      <c r="I13" s="6" t="s">
        <v>0</v>
      </c>
      <c r="J13" s="6" t="s">
        <v>0</v>
      </c>
      <c r="K13" s="60" t="s">
        <v>0</v>
      </c>
      <c r="L13" s="71" t="s">
        <v>0</v>
      </c>
      <c r="M13" s="72">
        <f t="shared" si="1"/>
        <v>500000</v>
      </c>
      <c r="N13" s="72">
        <f t="shared" si="2"/>
        <v>0</v>
      </c>
      <c r="O13" s="72">
        <f t="shared" si="2"/>
        <v>0</v>
      </c>
      <c r="P13" s="81">
        <f t="shared" si="3"/>
        <v>0</v>
      </c>
    </row>
    <row r="14" spans="1:16" ht="32.25" customHeight="1" x14ac:dyDescent="0.2">
      <c r="A14" s="7" t="s">
        <v>35</v>
      </c>
      <c r="B14" s="5" t="s">
        <v>29</v>
      </c>
      <c r="C14" s="5" t="s">
        <v>31</v>
      </c>
      <c r="D14" s="5" t="s">
        <v>25</v>
      </c>
      <c r="E14" s="5" t="s">
        <v>33</v>
      </c>
      <c r="F14" s="5" t="s">
        <v>36</v>
      </c>
      <c r="G14" s="5" t="s">
        <v>0</v>
      </c>
      <c r="H14" s="5" t="s">
        <v>0</v>
      </c>
      <c r="I14" s="5" t="s">
        <v>0</v>
      </c>
      <c r="J14" s="5" t="s">
        <v>0</v>
      </c>
      <c r="K14" s="61" t="s">
        <v>0</v>
      </c>
      <c r="L14" s="73" t="s">
        <v>0</v>
      </c>
      <c r="M14" s="72">
        <f t="shared" si="1"/>
        <v>500000</v>
      </c>
      <c r="N14" s="72">
        <f t="shared" si="2"/>
        <v>0</v>
      </c>
      <c r="O14" s="72">
        <f t="shared" si="2"/>
        <v>0</v>
      </c>
      <c r="P14" s="81">
        <f t="shared" si="3"/>
        <v>0</v>
      </c>
    </row>
    <row r="15" spans="1:16" ht="15" customHeight="1" x14ac:dyDescent="0.2">
      <c r="A15" s="7" t="s">
        <v>37</v>
      </c>
      <c r="B15" s="5" t="s">
        <v>29</v>
      </c>
      <c r="C15" s="5" t="s">
        <v>31</v>
      </c>
      <c r="D15" s="5" t="s">
        <v>25</v>
      </c>
      <c r="E15" s="5" t="s">
        <v>33</v>
      </c>
      <c r="F15" s="5" t="s">
        <v>36</v>
      </c>
      <c r="G15" s="5" t="s">
        <v>23</v>
      </c>
      <c r="H15" s="5" t="s">
        <v>0</v>
      </c>
      <c r="I15" s="5" t="s">
        <v>0</v>
      </c>
      <c r="J15" s="5" t="s">
        <v>0</v>
      </c>
      <c r="K15" s="61" t="s">
        <v>0</v>
      </c>
      <c r="L15" s="73" t="s">
        <v>0</v>
      </c>
      <c r="M15" s="72">
        <f t="shared" si="1"/>
        <v>500000</v>
      </c>
      <c r="N15" s="72">
        <f t="shared" si="2"/>
        <v>0</v>
      </c>
      <c r="O15" s="72">
        <f t="shared" si="2"/>
        <v>0</v>
      </c>
      <c r="P15" s="81">
        <f t="shared" si="3"/>
        <v>0</v>
      </c>
    </row>
    <row r="16" spans="1:16" ht="52.5" customHeight="1" x14ac:dyDescent="0.2">
      <c r="A16" s="4" t="s">
        <v>38</v>
      </c>
      <c r="B16" s="5" t="s">
        <v>29</v>
      </c>
      <c r="C16" s="5" t="s">
        <v>31</v>
      </c>
      <c r="D16" s="5" t="s">
        <v>25</v>
      </c>
      <c r="E16" s="5" t="s">
        <v>33</v>
      </c>
      <c r="F16" s="5" t="s">
        <v>36</v>
      </c>
      <c r="G16" s="5" t="s">
        <v>23</v>
      </c>
      <c r="H16" s="5" t="s">
        <v>39</v>
      </c>
      <c r="I16" s="6" t="s">
        <v>0</v>
      </c>
      <c r="J16" s="6" t="s">
        <v>0</v>
      </c>
      <c r="K16" s="60" t="s">
        <v>0</v>
      </c>
      <c r="L16" s="71" t="s">
        <v>0</v>
      </c>
      <c r="M16" s="72">
        <f t="shared" si="1"/>
        <v>500000</v>
      </c>
      <c r="N16" s="72">
        <f t="shared" si="2"/>
        <v>0</v>
      </c>
      <c r="O16" s="72">
        <f t="shared" si="2"/>
        <v>0</v>
      </c>
      <c r="P16" s="81">
        <f t="shared" si="3"/>
        <v>0</v>
      </c>
    </row>
    <row r="17" spans="1:16" ht="64.5" customHeight="1" x14ac:dyDescent="0.2">
      <c r="A17" s="4" t="s">
        <v>40</v>
      </c>
      <c r="B17" s="5" t="s">
        <v>29</v>
      </c>
      <c r="C17" s="5" t="s">
        <v>31</v>
      </c>
      <c r="D17" s="5" t="s">
        <v>25</v>
      </c>
      <c r="E17" s="5" t="s">
        <v>33</v>
      </c>
      <c r="F17" s="5" t="s">
        <v>36</v>
      </c>
      <c r="G17" s="5" t="s">
        <v>23</v>
      </c>
      <c r="H17" s="5" t="s">
        <v>39</v>
      </c>
      <c r="I17" s="5" t="s">
        <v>41</v>
      </c>
      <c r="J17" s="5" t="s">
        <v>0</v>
      </c>
      <c r="K17" s="61" t="s">
        <v>0</v>
      </c>
      <c r="L17" s="73" t="s">
        <v>0</v>
      </c>
      <c r="M17" s="72">
        <f t="shared" si="1"/>
        <v>500000</v>
      </c>
      <c r="N17" s="72">
        <f t="shared" si="2"/>
        <v>0</v>
      </c>
      <c r="O17" s="72">
        <f t="shared" si="2"/>
        <v>0</v>
      </c>
      <c r="P17" s="81">
        <f t="shared" si="3"/>
        <v>0</v>
      </c>
    </row>
    <row r="18" spans="1:16" ht="64.5" customHeight="1" x14ac:dyDescent="0.2">
      <c r="A18" s="8" t="s">
        <v>42</v>
      </c>
      <c r="B18" s="2" t="s">
        <v>29</v>
      </c>
      <c r="C18" s="2" t="s">
        <v>31</v>
      </c>
      <c r="D18" s="2" t="s">
        <v>25</v>
      </c>
      <c r="E18" s="2" t="s">
        <v>33</v>
      </c>
      <c r="F18" s="2" t="s">
        <v>36</v>
      </c>
      <c r="G18" s="2" t="s">
        <v>23</v>
      </c>
      <c r="H18" s="2" t="s">
        <v>39</v>
      </c>
      <c r="I18" s="2" t="s">
        <v>41</v>
      </c>
      <c r="J18" s="3"/>
      <c r="K18" s="62"/>
      <c r="L18" s="74">
        <v>2019</v>
      </c>
      <c r="M18" s="75">
        <v>500000</v>
      </c>
      <c r="N18" s="75">
        <v>0</v>
      </c>
      <c r="O18" s="75">
        <v>0</v>
      </c>
      <c r="P18" s="83">
        <f t="shared" si="3"/>
        <v>0</v>
      </c>
    </row>
    <row r="19" spans="1:16" ht="64.5" customHeight="1" x14ac:dyDescent="0.2">
      <c r="A19" s="4" t="s">
        <v>44</v>
      </c>
      <c r="B19" s="5" t="s">
        <v>25</v>
      </c>
      <c r="C19" s="5" t="s">
        <v>0</v>
      </c>
      <c r="D19" s="5" t="s">
        <v>0</v>
      </c>
      <c r="E19" s="5" t="s">
        <v>0</v>
      </c>
      <c r="F19" s="5" t="s">
        <v>0</v>
      </c>
      <c r="G19" s="5" t="s">
        <v>0</v>
      </c>
      <c r="H19" s="6" t="s">
        <v>0</v>
      </c>
      <c r="I19" s="6" t="s">
        <v>0</v>
      </c>
      <c r="J19" s="6" t="s">
        <v>0</v>
      </c>
      <c r="K19" s="60" t="s">
        <v>0</v>
      </c>
      <c r="L19" s="71" t="s">
        <v>0</v>
      </c>
      <c r="M19" s="72">
        <f t="shared" ref="M19:M25" si="4">M20</f>
        <v>200000000</v>
      </c>
      <c r="N19" s="72">
        <f t="shared" ref="N19:O25" si="5">N20</f>
        <v>0</v>
      </c>
      <c r="O19" s="72">
        <f t="shared" si="5"/>
        <v>0</v>
      </c>
      <c r="P19" s="81">
        <f t="shared" si="3"/>
        <v>0</v>
      </c>
    </row>
    <row r="20" spans="1:16" ht="64.5" customHeight="1" x14ac:dyDescent="0.2">
      <c r="A20" s="4" t="s">
        <v>45</v>
      </c>
      <c r="B20" s="5" t="s">
        <v>25</v>
      </c>
      <c r="C20" s="5" t="s">
        <v>31</v>
      </c>
      <c r="D20" s="5" t="s">
        <v>25</v>
      </c>
      <c r="E20" s="5" t="s">
        <v>0</v>
      </c>
      <c r="F20" s="5" t="s">
        <v>0</v>
      </c>
      <c r="G20" s="5" t="s">
        <v>0</v>
      </c>
      <c r="H20" s="6" t="s">
        <v>0</v>
      </c>
      <c r="I20" s="6" t="s">
        <v>0</v>
      </c>
      <c r="J20" s="6" t="s">
        <v>0</v>
      </c>
      <c r="K20" s="60" t="s">
        <v>0</v>
      </c>
      <c r="L20" s="71" t="s">
        <v>0</v>
      </c>
      <c r="M20" s="72">
        <f t="shared" si="4"/>
        <v>200000000</v>
      </c>
      <c r="N20" s="72">
        <f t="shared" si="5"/>
        <v>0</v>
      </c>
      <c r="O20" s="72">
        <f t="shared" si="5"/>
        <v>0</v>
      </c>
      <c r="P20" s="81">
        <f t="shared" si="3"/>
        <v>0</v>
      </c>
    </row>
    <row r="21" spans="1:16" ht="64.5" customHeight="1" x14ac:dyDescent="0.2">
      <c r="A21" s="4" t="s">
        <v>46</v>
      </c>
      <c r="B21" s="5" t="s">
        <v>25</v>
      </c>
      <c r="C21" s="5" t="s">
        <v>31</v>
      </c>
      <c r="D21" s="5" t="s">
        <v>25</v>
      </c>
      <c r="E21" s="5" t="s">
        <v>47</v>
      </c>
      <c r="F21" s="5" t="s">
        <v>0</v>
      </c>
      <c r="G21" s="5" t="s">
        <v>0</v>
      </c>
      <c r="H21" s="6" t="s">
        <v>0</v>
      </c>
      <c r="I21" s="6" t="s">
        <v>0</v>
      </c>
      <c r="J21" s="6" t="s">
        <v>0</v>
      </c>
      <c r="K21" s="60" t="s">
        <v>0</v>
      </c>
      <c r="L21" s="71" t="s">
        <v>0</v>
      </c>
      <c r="M21" s="72">
        <f t="shared" si="4"/>
        <v>200000000</v>
      </c>
      <c r="N21" s="72">
        <f t="shared" si="5"/>
        <v>0</v>
      </c>
      <c r="O21" s="72">
        <f t="shared" si="5"/>
        <v>0</v>
      </c>
      <c r="P21" s="81">
        <f t="shared" si="3"/>
        <v>0</v>
      </c>
    </row>
    <row r="22" spans="1:16" ht="64.5" customHeight="1" x14ac:dyDescent="0.2">
      <c r="A22" s="4" t="s">
        <v>48</v>
      </c>
      <c r="B22" s="5" t="s">
        <v>25</v>
      </c>
      <c r="C22" s="5" t="s">
        <v>31</v>
      </c>
      <c r="D22" s="5" t="s">
        <v>25</v>
      </c>
      <c r="E22" s="5" t="s">
        <v>47</v>
      </c>
      <c r="F22" s="5" t="s">
        <v>0</v>
      </c>
      <c r="G22" s="5" t="s">
        <v>0</v>
      </c>
      <c r="H22" s="6" t="s">
        <v>0</v>
      </c>
      <c r="I22" s="6" t="s">
        <v>0</v>
      </c>
      <c r="J22" s="6" t="s">
        <v>0</v>
      </c>
      <c r="K22" s="60" t="s">
        <v>0</v>
      </c>
      <c r="L22" s="71" t="s">
        <v>0</v>
      </c>
      <c r="M22" s="72">
        <f t="shared" si="4"/>
        <v>200000000</v>
      </c>
      <c r="N22" s="72">
        <f t="shared" si="5"/>
        <v>0</v>
      </c>
      <c r="O22" s="72">
        <f t="shared" si="5"/>
        <v>0</v>
      </c>
      <c r="P22" s="81">
        <f t="shared" si="3"/>
        <v>0</v>
      </c>
    </row>
    <row r="23" spans="1:16" ht="15" customHeight="1" x14ac:dyDescent="0.2">
      <c r="A23" s="7" t="s">
        <v>49</v>
      </c>
      <c r="B23" s="5" t="s">
        <v>25</v>
      </c>
      <c r="C23" s="5" t="s">
        <v>31</v>
      </c>
      <c r="D23" s="5" t="s">
        <v>25</v>
      </c>
      <c r="E23" s="5" t="s">
        <v>47</v>
      </c>
      <c r="F23" s="5" t="s">
        <v>50</v>
      </c>
      <c r="G23" s="5" t="s">
        <v>0</v>
      </c>
      <c r="H23" s="5" t="s">
        <v>0</v>
      </c>
      <c r="I23" s="5" t="s">
        <v>0</v>
      </c>
      <c r="J23" s="5" t="s">
        <v>0</v>
      </c>
      <c r="K23" s="61" t="s">
        <v>0</v>
      </c>
      <c r="L23" s="73" t="s">
        <v>0</v>
      </c>
      <c r="M23" s="72">
        <f t="shared" si="4"/>
        <v>200000000</v>
      </c>
      <c r="N23" s="72">
        <f t="shared" si="5"/>
        <v>0</v>
      </c>
      <c r="O23" s="72">
        <f t="shared" si="5"/>
        <v>0</v>
      </c>
      <c r="P23" s="81">
        <f t="shared" si="3"/>
        <v>0</v>
      </c>
    </row>
    <row r="24" spans="1:16" ht="15" customHeight="1" x14ac:dyDescent="0.2">
      <c r="A24" s="7" t="s">
        <v>51</v>
      </c>
      <c r="B24" s="5" t="s">
        <v>25</v>
      </c>
      <c r="C24" s="5" t="s">
        <v>31</v>
      </c>
      <c r="D24" s="5" t="s">
        <v>25</v>
      </c>
      <c r="E24" s="5" t="s">
        <v>47</v>
      </c>
      <c r="F24" s="5" t="s">
        <v>50</v>
      </c>
      <c r="G24" s="5" t="s">
        <v>29</v>
      </c>
      <c r="H24" s="5" t="s">
        <v>0</v>
      </c>
      <c r="I24" s="5" t="s">
        <v>0</v>
      </c>
      <c r="J24" s="5" t="s">
        <v>0</v>
      </c>
      <c r="K24" s="61" t="s">
        <v>0</v>
      </c>
      <c r="L24" s="73" t="s">
        <v>0</v>
      </c>
      <c r="M24" s="72">
        <f t="shared" si="4"/>
        <v>200000000</v>
      </c>
      <c r="N24" s="72">
        <f t="shared" si="5"/>
        <v>0</v>
      </c>
      <c r="O24" s="72">
        <f t="shared" si="5"/>
        <v>0</v>
      </c>
      <c r="P24" s="81">
        <f t="shared" si="3"/>
        <v>0</v>
      </c>
    </row>
    <row r="25" spans="1:16" ht="48.95" customHeight="1" x14ac:dyDescent="0.2">
      <c r="A25" s="4" t="s">
        <v>38</v>
      </c>
      <c r="B25" s="5" t="s">
        <v>25</v>
      </c>
      <c r="C25" s="5" t="s">
        <v>31</v>
      </c>
      <c r="D25" s="5" t="s">
        <v>25</v>
      </c>
      <c r="E25" s="5" t="s">
        <v>47</v>
      </c>
      <c r="F25" s="5" t="s">
        <v>50</v>
      </c>
      <c r="G25" s="5" t="s">
        <v>29</v>
      </c>
      <c r="H25" s="5" t="s">
        <v>39</v>
      </c>
      <c r="I25" s="6" t="s">
        <v>0</v>
      </c>
      <c r="J25" s="6" t="s">
        <v>0</v>
      </c>
      <c r="K25" s="60" t="s">
        <v>0</v>
      </c>
      <c r="L25" s="71" t="s">
        <v>0</v>
      </c>
      <c r="M25" s="72">
        <f t="shared" si="4"/>
        <v>200000000</v>
      </c>
      <c r="N25" s="72">
        <f t="shared" si="5"/>
        <v>0</v>
      </c>
      <c r="O25" s="72">
        <f t="shared" si="5"/>
        <v>0</v>
      </c>
      <c r="P25" s="81">
        <f t="shared" si="3"/>
        <v>0</v>
      </c>
    </row>
    <row r="26" spans="1:16" ht="112.35" customHeight="1" x14ac:dyDescent="0.2">
      <c r="A26" s="4" t="s">
        <v>52</v>
      </c>
      <c r="B26" s="5" t="s">
        <v>25</v>
      </c>
      <c r="C26" s="5" t="s">
        <v>31</v>
      </c>
      <c r="D26" s="5" t="s">
        <v>25</v>
      </c>
      <c r="E26" s="5" t="s">
        <v>47</v>
      </c>
      <c r="F26" s="5" t="s">
        <v>50</v>
      </c>
      <c r="G26" s="5" t="s">
        <v>29</v>
      </c>
      <c r="H26" s="5" t="s">
        <v>39</v>
      </c>
      <c r="I26" s="5" t="s">
        <v>53</v>
      </c>
      <c r="J26" s="5" t="s">
        <v>0</v>
      </c>
      <c r="K26" s="61" t="s">
        <v>0</v>
      </c>
      <c r="L26" s="73" t="s">
        <v>0</v>
      </c>
      <c r="M26" s="72">
        <f>SUM(M27:M61)</f>
        <v>200000000</v>
      </c>
      <c r="N26" s="72">
        <f t="shared" ref="N26:O26" si="6">SUM(N27:N61)</f>
        <v>0</v>
      </c>
      <c r="O26" s="72">
        <f t="shared" si="6"/>
        <v>0</v>
      </c>
      <c r="P26" s="81">
        <f t="shared" si="3"/>
        <v>0</v>
      </c>
    </row>
    <row r="27" spans="1:16" s="15" customFormat="1" ht="47.25" x14ac:dyDescent="0.2">
      <c r="A27" s="12" t="s">
        <v>54</v>
      </c>
      <c r="B27" s="13" t="s">
        <v>25</v>
      </c>
      <c r="C27" s="13" t="s">
        <v>31</v>
      </c>
      <c r="D27" s="13" t="s">
        <v>25</v>
      </c>
      <c r="E27" s="13" t="s">
        <v>47</v>
      </c>
      <c r="F27" s="13" t="s">
        <v>50</v>
      </c>
      <c r="G27" s="13" t="s">
        <v>29</v>
      </c>
      <c r="H27" s="13" t="s">
        <v>39</v>
      </c>
      <c r="I27" s="13" t="s">
        <v>53</v>
      </c>
      <c r="J27" s="14" t="s">
        <v>55</v>
      </c>
      <c r="K27" s="63" t="s">
        <v>56</v>
      </c>
      <c r="L27" s="76" t="s">
        <v>57</v>
      </c>
      <c r="M27" s="77">
        <v>4150000</v>
      </c>
      <c r="N27" s="77">
        <v>0</v>
      </c>
      <c r="O27" s="77">
        <v>0</v>
      </c>
      <c r="P27" s="83">
        <f t="shared" si="3"/>
        <v>0</v>
      </c>
    </row>
    <row r="28" spans="1:16" s="15" customFormat="1" ht="47.25" x14ac:dyDescent="0.2">
      <c r="A28" s="12" t="s">
        <v>58</v>
      </c>
      <c r="B28" s="13" t="s">
        <v>25</v>
      </c>
      <c r="C28" s="13" t="s">
        <v>31</v>
      </c>
      <c r="D28" s="13" t="s">
        <v>25</v>
      </c>
      <c r="E28" s="13" t="s">
        <v>47</v>
      </c>
      <c r="F28" s="13" t="s">
        <v>50</v>
      </c>
      <c r="G28" s="13" t="s">
        <v>29</v>
      </c>
      <c r="H28" s="13" t="s">
        <v>39</v>
      </c>
      <c r="I28" s="13" t="s">
        <v>53</v>
      </c>
      <c r="J28" s="14" t="s">
        <v>55</v>
      </c>
      <c r="K28" s="63" t="s">
        <v>59</v>
      </c>
      <c r="L28" s="76" t="s">
        <v>57</v>
      </c>
      <c r="M28" s="77">
        <v>8481798.9299999997</v>
      </c>
      <c r="N28" s="77">
        <v>0</v>
      </c>
      <c r="O28" s="77">
        <v>0</v>
      </c>
      <c r="P28" s="83">
        <f t="shared" si="3"/>
        <v>0</v>
      </c>
    </row>
    <row r="29" spans="1:16" s="15" customFormat="1" ht="47.25" x14ac:dyDescent="0.2">
      <c r="A29" s="12" t="s">
        <v>60</v>
      </c>
      <c r="B29" s="13" t="s">
        <v>25</v>
      </c>
      <c r="C29" s="13" t="s">
        <v>31</v>
      </c>
      <c r="D29" s="13" t="s">
        <v>25</v>
      </c>
      <c r="E29" s="13" t="s">
        <v>47</v>
      </c>
      <c r="F29" s="13" t="s">
        <v>50</v>
      </c>
      <c r="G29" s="13" t="s">
        <v>29</v>
      </c>
      <c r="H29" s="13" t="s">
        <v>39</v>
      </c>
      <c r="I29" s="13" t="s">
        <v>53</v>
      </c>
      <c r="J29" s="14" t="s">
        <v>55</v>
      </c>
      <c r="K29" s="63" t="s">
        <v>61</v>
      </c>
      <c r="L29" s="76" t="s">
        <v>57</v>
      </c>
      <c r="M29" s="77">
        <v>277000</v>
      </c>
      <c r="N29" s="77">
        <v>0</v>
      </c>
      <c r="O29" s="77">
        <v>0</v>
      </c>
      <c r="P29" s="83">
        <f t="shared" si="3"/>
        <v>0</v>
      </c>
    </row>
    <row r="30" spans="1:16" s="15" customFormat="1" ht="47.25" x14ac:dyDescent="0.2">
      <c r="A30" s="12" t="s">
        <v>62</v>
      </c>
      <c r="B30" s="13" t="s">
        <v>25</v>
      </c>
      <c r="C30" s="13" t="s">
        <v>31</v>
      </c>
      <c r="D30" s="13" t="s">
        <v>25</v>
      </c>
      <c r="E30" s="13" t="s">
        <v>47</v>
      </c>
      <c r="F30" s="13" t="s">
        <v>50</v>
      </c>
      <c r="G30" s="13" t="s">
        <v>29</v>
      </c>
      <c r="H30" s="13" t="s">
        <v>39</v>
      </c>
      <c r="I30" s="13" t="s">
        <v>53</v>
      </c>
      <c r="J30" s="14" t="s">
        <v>55</v>
      </c>
      <c r="K30" s="63" t="s">
        <v>63</v>
      </c>
      <c r="L30" s="76" t="s">
        <v>57</v>
      </c>
      <c r="M30" s="77">
        <v>277000</v>
      </c>
      <c r="N30" s="77">
        <v>0</v>
      </c>
      <c r="O30" s="77">
        <v>0</v>
      </c>
      <c r="P30" s="83">
        <f t="shared" si="3"/>
        <v>0</v>
      </c>
    </row>
    <row r="31" spans="1:16" s="15" customFormat="1" ht="47.25" x14ac:dyDescent="0.2">
      <c r="A31" s="12" t="s">
        <v>64</v>
      </c>
      <c r="B31" s="13" t="s">
        <v>25</v>
      </c>
      <c r="C31" s="13" t="s">
        <v>31</v>
      </c>
      <c r="D31" s="13" t="s">
        <v>25</v>
      </c>
      <c r="E31" s="13" t="s">
        <v>47</v>
      </c>
      <c r="F31" s="13" t="s">
        <v>50</v>
      </c>
      <c r="G31" s="13" t="s">
        <v>29</v>
      </c>
      <c r="H31" s="13" t="s">
        <v>39</v>
      </c>
      <c r="I31" s="13" t="s">
        <v>53</v>
      </c>
      <c r="J31" s="14" t="s">
        <v>55</v>
      </c>
      <c r="K31" s="63" t="s">
        <v>65</v>
      </c>
      <c r="L31" s="76" t="s">
        <v>57</v>
      </c>
      <c r="M31" s="77">
        <v>375000</v>
      </c>
      <c r="N31" s="77">
        <v>0</v>
      </c>
      <c r="O31" s="77">
        <v>0</v>
      </c>
      <c r="P31" s="83">
        <f t="shared" si="3"/>
        <v>0</v>
      </c>
    </row>
    <row r="32" spans="1:16" s="15" customFormat="1" ht="47.25" x14ac:dyDescent="0.2">
      <c r="A32" s="12" t="s">
        <v>66</v>
      </c>
      <c r="B32" s="13" t="s">
        <v>25</v>
      </c>
      <c r="C32" s="13" t="s">
        <v>31</v>
      </c>
      <c r="D32" s="13" t="s">
        <v>25</v>
      </c>
      <c r="E32" s="13" t="s">
        <v>47</v>
      </c>
      <c r="F32" s="13" t="s">
        <v>50</v>
      </c>
      <c r="G32" s="13" t="s">
        <v>29</v>
      </c>
      <c r="H32" s="13" t="s">
        <v>39</v>
      </c>
      <c r="I32" s="13" t="s">
        <v>53</v>
      </c>
      <c r="J32" s="14" t="s">
        <v>55</v>
      </c>
      <c r="K32" s="63" t="s">
        <v>67</v>
      </c>
      <c r="L32" s="76" t="s">
        <v>57</v>
      </c>
      <c r="M32" s="77">
        <v>580000</v>
      </c>
      <c r="N32" s="77">
        <v>0</v>
      </c>
      <c r="O32" s="77">
        <v>0</v>
      </c>
      <c r="P32" s="83">
        <f t="shared" si="3"/>
        <v>0</v>
      </c>
    </row>
    <row r="33" spans="1:16" s="15" customFormat="1" ht="63" x14ac:dyDescent="0.2">
      <c r="A33" s="12" t="s">
        <v>68</v>
      </c>
      <c r="B33" s="13" t="s">
        <v>25</v>
      </c>
      <c r="C33" s="13" t="s">
        <v>31</v>
      </c>
      <c r="D33" s="13" t="s">
        <v>25</v>
      </c>
      <c r="E33" s="13" t="s">
        <v>47</v>
      </c>
      <c r="F33" s="13" t="s">
        <v>50</v>
      </c>
      <c r="G33" s="13" t="s">
        <v>29</v>
      </c>
      <c r="H33" s="13" t="s">
        <v>39</v>
      </c>
      <c r="I33" s="13" t="s">
        <v>53</v>
      </c>
      <c r="J33" s="14" t="s">
        <v>55</v>
      </c>
      <c r="K33" s="63" t="s">
        <v>69</v>
      </c>
      <c r="L33" s="76" t="s">
        <v>57</v>
      </c>
      <c r="M33" s="77">
        <v>470000</v>
      </c>
      <c r="N33" s="77">
        <v>0</v>
      </c>
      <c r="O33" s="77">
        <v>0</v>
      </c>
      <c r="P33" s="83">
        <f t="shared" si="3"/>
        <v>0</v>
      </c>
    </row>
    <row r="34" spans="1:16" s="15" customFormat="1" ht="47.25" x14ac:dyDescent="0.2">
      <c r="A34" s="12" t="s">
        <v>70</v>
      </c>
      <c r="B34" s="13" t="s">
        <v>25</v>
      </c>
      <c r="C34" s="13" t="s">
        <v>31</v>
      </c>
      <c r="D34" s="13" t="s">
        <v>25</v>
      </c>
      <c r="E34" s="13" t="s">
        <v>47</v>
      </c>
      <c r="F34" s="13" t="s">
        <v>50</v>
      </c>
      <c r="G34" s="13" t="s">
        <v>29</v>
      </c>
      <c r="H34" s="13" t="s">
        <v>39</v>
      </c>
      <c r="I34" s="13" t="s">
        <v>53</v>
      </c>
      <c r="J34" s="14" t="s">
        <v>55</v>
      </c>
      <c r="K34" s="63" t="s">
        <v>69</v>
      </c>
      <c r="L34" s="76" t="s">
        <v>57</v>
      </c>
      <c r="M34" s="77">
        <v>470000</v>
      </c>
      <c r="N34" s="77">
        <v>0</v>
      </c>
      <c r="O34" s="77">
        <v>0</v>
      </c>
      <c r="P34" s="83">
        <f t="shared" si="3"/>
        <v>0</v>
      </c>
    </row>
    <row r="35" spans="1:16" s="15" customFormat="1" ht="47.25" x14ac:dyDescent="0.2">
      <c r="A35" s="12" t="s">
        <v>71</v>
      </c>
      <c r="B35" s="13" t="s">
        <v>25</v>
      </c>
      <c r="C35" s="13" t="s">
        <v>31</v>
      </c>
      <c r="D35" s="13" t="s">
        <v>25</v>
      </c>
      <c r="E35" s="13" t="s">
        <v>47</v>
      </c>
      <c r="F35" s="13" t="s">
        <v>50</v>
      </c>
      <c r="G35" s="13" t="s">
        <v>29</v>
      </c>
      <c r="H35" s="13" t="s">
        <v>39</v>
      </c>
      <c r="I35" s="13" t="s">
        <v>53</v>
      </c>
      <c r="J35" s="14" t="s">
        <v>55</v>
      </c>
      <c r="K35" s="63" t="s">
        <v>72</v>
      </c>
      <c r="L35" s="76" t="s">
        <v>57</v>
      </c>
      <c r="M35" s="77">
        <v>2440000</v>
      </c>
      <c r="N35" s="77">
        <v>0</v>
      </c>
      <c r="O35" s="77">
        <v>0</v>
      </c>
      <c r="P35" s="83">
        <f t="shared" si="3"/>
        <v>0</v>
      </c>
    </row>
    <row r="36" spans="1:16" s="15" customFormat="1" ht="47.25" x14ac:dyDescent="0.2">
      <c r="A36" s="12" t="s">
        <v>73</v>
      </c>
      <c r="B36" s="13" t="s">
        <v>25</v>
      </c>
      <c r="C36" s="13" t="s">
        <v>31</v>
      </c>
      <c r="D36" s="13" t="s">
        <v>25</v>
      </c>
      <c r="E36" s="13" t="s">
        <v>47</v>
      </c>
      <c r="F36" s="13" t="s">
        <v>50</v>
      </c>
      <c r="G36" s="13" t="s">
        <v>29</v>
      </c>
      <c r="H36" s="13" t="s">
        <v>39</v>
      </c>
      <c r="I36" s="13" t="s">
        <v>53</v>
      </c>
      <c r="J36" s="14" t="s">
        <v>55</v>
      </c>
      <c r="K36" s="63" t="s">
        <v>74</v>
      </c>
      <c r="L36" s="76" t="s">
        <v>57</v>
      </c>
      <c r="M36" s="77">
        <v>280000</v>
      </c>
      <c r="N36" s="77">
        <v>0</v>
      </c>
      <c r="O36" s="77">
        <v>0</v>
      </c>
      <c r="P36" s="83">
        <f t="shared" si="3"/>
        <v>0</v>
      </c>
    </row>
    <row r="37" spans="1:16" s="15" customFormat="1" ht="47.25" x14ac:dyDescent="0.2">
      <c r="A37" s="12" t="s">
        <v>75</v>
      </c>
      <c r="B37" s="13" t="s">
        <v>25</v>
      </c>
      <c r="C37" s="13" t="s">
        <v>31</v>
      </c>
      <c r="D37" s="13" t="s">
        <v>25</v>
      </c>
      <c r="E37" s="13" t="s">
        <v>47</v>
      </c>
      <c r="F37" s="13" t="s">
        <v>50</v>
      </c>
      <c r="G37" s="13" t="s">
        <v>29</v>
      </c>
      <c r="H37" s="13" t="s">
        <v>39</v>
      </c>
      <c r="I37" s="13" t="s">
        <v>53</v>
      </c>
      <c r="J37" s="14" t="s">
        <v>55</v>
      </c>
      <c r="K37" s="63" t="s">
        <v>67</v>
      </c>
      <c r="L37" s="76" t="s">
        <v>57</v>
      </c>
      <c r="M37" s="77">
        <v>530000</v>
      </c>
      <c r="N37" s="77">
        <v>0</v>
      </c>
      <c r="O37" s="77">
        <v>0</v>
      </c>
      <c r="P37" s="83">
        <f t="shared" si="3"/>
        <v>0</v>
      </c>
    </row>
    <row r="38" spans="1:16" s="15" customFormat="1" ht="47.25" x14ac:dyDescent="0.2">
      <c r="A38" s="12" t="s">
        <v>76</v>
      </c>
      <c r="B38" s="13" t="s">
        <v>25</v>
      </c>
      <c r="C38" s="13" t="s">
        <v>31</v>
      </c>
      <c r="D38" s="13" t="s">
        <v>25</v>
      </c>
      <c r="E38" s="13" t="s">
        <v>47</v>
      </c>
      <c r="F38" s="13" t="s">
        <v>50</v>
      </c>
      <c r="G38" s="13" t="s">
        <v>29</v>
      </c>
      <c r="H38" s="13" t="s">
        <v>39</v>
      </c>
      <c r="I38" s="13" t="s">
        <v>53</v>
      </c>
      <c r="J38" s="14" t="s">
        <v>55</v>
      </c>
      <c r="K38" s="63" t="s">
        <v>65</v>
      </c>
      <c r="L38" s="76" t="s">
        <v>57</v>
      </c>
      <c r="M38" s="77">
        <v>712000</v>
      </c>
      <c r="N38" s="77">
        <v>0</v>
      </c>
      <c r="O38" s="77">
        <v>0</v>
      </c>
      <c r="P38" s="83">
        <f t="shared" si="3"/>
        <v>0</v>
      </c>
    </row>
    <row r="39" spans="1:16" s="15" customFormat="1" ht="63" x14ac:dyDescent="0.2">
      <c r="A39" s="12" t="s">
        <v>77</v>
      </c>
      <c r="B39" s="13" t="s">
        <v>25</v>
      </c>
      <c r="C39" s="13" t="s">
        <v>31</v>
      </c>
      <c r="D39" s="13" t="s">
        <v>25</v>
      </c>
      <c r="E39" s="13" t="s">
        <v>47</v>
      </c>
      <c r="F39" s="13" t="s">
        <v>50</v>
      </c>
      <c r="G39" s="13" t="s">
        <v>29</v>
      </c>
      <c r="H39" s="13" t="s">
        <v>39</v>
      </c>
      <c r="I39" s="13" t="s">
        <v>53</v>
      </c>
      <c r="J39" s="14" t="s">
        <v>55</v>
      </c>
      <c r="K39" s="63" t="s">
        <v>67</v>
      </c>
      <c r="L39" s="76" t="s">
        <v>57</v>
      </c>
      <c r="M39" s="77">
        <v>820000</v>
      </c>
      <c r="N39" s="77">
        <v>0</v>
      </c>
      <c r="O39" s="77">
        <v>0</v>
      </c>
      <c r="P39" s="83">
        <f t="shared" si="3"/>
        <v>0</v>
      </c>
    </row>
    <row r="40" spans="1:16" s="15" customFormat="1" ht="63" x14ac:dyDescent="0.2">
      <c r="A40" s="12" t="s">
        <v>78</v>
      </c>
      <c r="B40" s="13" t="s">
        <v>25</v>
      </c>
      <c r="C40" s="13" t="s">
        <v>31</v>
      </c>
      <c r="D40" s="13" t="s">
        <v>25</v>
      </c>
      <c r="E40" s="13" t="s">
        <v>47</v>
      </c>
      <c r="F40" s="13" t="s">
        <v>50</v>
      </c>
      <c r="G40" s="13" t="s">
        <v>29</v>
      </c>
      <c r="H40" s="13" t="s">
        <v>39</v>
      </c>
      <c r="I40" s="13" t="s">
        <v>53</v>
      </c>
      <c r="J40" s="14" t="s">
        <v>55</v>
      </c>
      <c r="K40" s="63" t="s">
        <v>79</v>
      </c>
      <c r="L40" s="76" t="s">
        <v>57</v>
      </c>
      <c r="M40" s="77">
        <v>2510000</v>
      </c>
      <c r="N40" s="77">
        <v>0</v>
      </c>
      <c r="O40" s="77">
        <v>0</v>
      </c>
      <c r="P40" s="83">
        <f t="shared" si="3"/>
        <v>0</v>
      </c>
    </row>
    <row r="41" spans="1:16" s="15" customFormat="1" ht="63" x14ac:dyDescent="0.2">
      <c r="A41" s="12" t="s">
        <v>80</v>
      </c>
      <c r="B41" s="13" t="s">
        <v>25</v>
      </c>
      <c r="C41" s="13" t="s">
        <v>31</v>
      </c>
      <c r="D41" s="13" t="s">
        <v>25</v>
      </c>
      <c r="E41" s="13" t="s">
        <v>47</v>
      </c>
      <c r="F41" s="13" t="s">
        <v>50</v>
      </c>
      <c r="G41" s="13" t="s">
        <v>29</v>
      </c>
      <c r="H41" s="13" t="s">
        <v>39</v>
      </c>
      <c r="I41" s="13" t="s">
        <v>53</v>
      </c>
      <c r="J41" s="14" t="s">
        <v>55</v>
      </c>
      <c r="K41" s="63" t="s">
        <v>72</v>
      </c>
      <c r="L41" s="76" t="s">
        <v>57</v>
      </c>
      <c r="M41" s="77">
        <v>3267000</v>
      </c>
      <c r="N41" s="77">
        <v>0</v>
      </c>
      <c r="O41" s="77">
        <v>0</v>
      </c>
      <c r="P41" s="83">
        <f t="shared" si="3"/>
        <v>0</v>
      </c>
    </row>
    <row r="42" spans="1:16" s="15" customFormat="1" ht="78.75" x14ac:dyDescent="0.2">
      <c r="A42" s="12" t="s">
        <v>81</v>
      </c>
      <c r="B42" s="13" t="s">
        <v>25</v>
      </c>
      <c r="C42" s="13" t="s">
        <v>31</v>
      </c>
      <c r="D42" s="13" t="s">
        <v>25</v>
      </c>
      <c r="E42" s="13" t="s">
        <v>47</v>
      </c>
      <c r="F42" s="13" t="s">
        <v>50</v>
      </c>
      <c r="G42" s="13" t="s">
        <v>29</v>
      </c>
      <c r="H42" s="13" t="s">
        <v>39</v>
      </c>
      <c r="I42" s="13" t="s">
        <v>53</v>
      </c>
      <c r="J42" s="14" t="s">
        <v>55</v>
      </c>
      <c r="K42" s="63" t="s">
        <v>79</v>
      </c>
      <c r="L42" s="76" t="s">
        <v>57</v>
      </c>
      <c r="M42" s="77">
        <v>2587000</v>
      </c>
      <c r="N42" s="77">
        <v>0</v>
      </c>
      <c r="O42" s="77">
        <v>0</v>
      </c>
      <c r="P42" s="83">
        <f t="shared" si="3"/>
        <v>0</v>
      </c>
    </row>
    <row r="43" spans="1:16" s="15" customFormat="1" ht="63" x14ac:dyDescent="0.2">
      <c r="A43" s="12" t="s">
        <v>82</v>
      </c>
      <c r="B43" s="13" t="s">
        <v>25</v>
      </c>
      <c r="C43" s="13" t="s">
        <v>31</v>
      </c>
      <c r="D43" s="13" t="s">
        <v>25</v>
      </c>
      <c r="E43" s="13" t="s">
        <v>47</v>
      </c>
      <c r="F43" s="13" t="s">
        <v>50</v>
      </c>
      <c r="G43" s="13" t="s">
        <v>29</v>
      </c>
      <c r="H43" s="13" t="s">
        <v>39</v>
      </c>
      <c r="I43" s="13" t="s">
        <v>53</v>
      </c>
      <c r="J43" s="14" t="s">
        <v>55</v>
      </c>
      <c r="K43" s="63" t="s">
        <v>83</v>
      </c>
      <c r="L43" s="76" t="s">
        <v>57</v>
      </c>
      <c r="M43" s="77">
        <v>1526000</v>
      </c>
      <c r="N43" s="77">
        <v>0</v>
      </c>
      <c r="O43" s="77">
        <v>0</v>
      </c>
      <c r="P43" s="83">
        <f t="shared" si="3"/>
        <v>0</v>
      </c>
    </row>
    <row r="44" spans="1:16" s="15" customFormat="1" ht="63" x14ac:dyDescent="0.2">
      <c r="A44" s="12" t="s">
        <v>84</v>
      </c>
      <c r="B44" s="13" t="s">
        <v>25</v>
      </c>
      <c r="C44" s="13" t="s">
        <v>31</v>
      </c>
      <c r="D44" s="13" t="s">
        <v>25</v>
      </c>
      <c r="E44" s="13" t="s">
        <v>47</v>
      </c>
      <c r="F44" s="13" t="s">
        <v>50</v>
      </c>
      <c r="G44" s="13" t="s">
        <v>29</v>
      </c>
      <c r="H44" s="13" t="s">
        <v>39</v>
      </c>
      <c r="I44" s="13" t="s">
        <v>53</v>
      </c>
      <c r="J44" s="14" t="s">
        <v>55</v>
      </c>
      <c r="K44" s="63" t="s">
        <v>85</v>
      </c>
      <c r="L44" s="76" t="s">
        <v>57</v>
      </c>
      <c r="M44" s="77">
        <v>6526000</v>
      </c>
      <c r="N44" s="77">
        <v>0</v>
      </c>
      <c r="O44" s="77">
        <v>0</v>
      </c>
      <c r="P44" s="83">
        <f t="shared" si="3"/>
        <v>0</v>
      </c>
    </row>
    <row r="45" spans="1:16" s="15" customFormat="1" ht="63" x14ac:dyDescent="0.2">
      <c r="A45" s="12" t="s">
        <v>86</v>
      </c>
      <c r="B45" s="13" t="s">
        <v>25</v>
      </c>
      <c r="C45" s="13" t="s">
        <v>31</v>
      </c>
      <c r="D45" s="13" t="s">
        <v>25</v>
      </c>
      <c r="E45" s="13" t="s">
        <v>47</v>
      </c>
      <c r="F45" s="13" t="s">
        <v>50</v>
      </c>
      <c r="G45" s="13" t="s">
        <v>29</v>
      </c>
      <c r="H45" s="13" t="s">
        <v>39</v>
      </c>
      <c r="I45" s="13" t="s">
        <v>53</v>
      </c>
      <c r="J45" s="14" t="s">
        <v>87</v>
      </c>
      <c r="K45" s="63" t="s">
        <v>88</v>
      </c>
      <c r="L45" s="76" t="s">
        <v>57</v>
      </c>
      <c r="M45" s="77">
        <v>10959000</v>
      </c>
      <c r="N45" s="77">
        <v>0</v>
      </c>
      <c r="O45" s="77">
        <v>0</v>
      </c>
      <c r="P45" s="83">
        <f t="shared" si="3"/>
        <v>0</v>
      </c>
    </row>
    <row r="46" spans="1:16" s="15" customFormat="1" ht="63" x14ac:dyDescent="0.2">
      <c r="A46" s="12" t="s">
        <v>89</v>
      </c>
      <c r="B46" s="13" t="s">
        <v>25</v>
      </c>
      <c r="C46" s="13" t="s">
        <v>31</v>
      </c>
      <c r="D46" s="13" t="s">
        <v>25</v>
      </c>
      <c r="E46" s="13" t="s">
        <v>47</v>
      </c>
      <c r="F46" s="13" t="s">
        <v>50</v>
      </c>
      <c r="G46" s="13" t="s">
        <v>29</v>
      </c>
      <c r="H46" s="13" t="s">
        <v>39</v>
      </c>
      <c r="I46" s="13" t="s">
        <v>53</v>
      </c>
      <c r="J46" s="14" t="s">
        <v>55</v>
      </c>
      <c r="K46" s="63" t="s">
        <v>67</v>
      </c>
      <c r="L46" s="76" t="s">
        <v>57</v>
      </c>
      <c r="M46" s="77">
        <v>1350000</v>
      </c>
      <c r="N46" s="77">
        <v>0</v>
      </c>
      <c r="O46" s="77">
        <v>0</v>
      </c>
      <c r="P46" s="83">
        <f t="shared" si="3"/>
        <v>0</v>
      </c>
    </row>
    <row r="47" spans="1:16" s="15" customFormat="1" ht="47.25" x14ac:dyDescent="0.2">
      <c r="A47" s="12" t="s">
        <v>90</v>
      </c>
      <c r="B47" s="13" t="s">
        <v>25</v>
      </c>
      <c r="C47" s="13" t="s">
        <v>31</v>
      </c>
      <c r="D47" s="13" t="s">
        <v>25</v>
      </c>
      <c r="E47" s="13" t="s">
        <v>47</v>
      </c>
      <c r="F47" s="13" t="s">
        <v>50</v>
      </c>
      <c r="G47" s="13" t="s">
        <v>29</v>
      </c>
      <c r="H47" s="13" t="s">
        <v>39</v>
      </c>
      <c r="I47" s="13" t="s">
        <v>53</v>
      </c>
      <c r="J47" s="14" t="s">
        <v>55</v>
      </c>
      <c r="K47" s="63" t="s">
        <v>91</v>
      </c>
      <c r="L47" s="76" t="s">
        <v>57</v>
      </c>
      <c r="M47" s="77">
        <v>8250000</v>
      </c>
      <c r="N47" s="77">
        <v>0</v>
      </c>
      <c r="O47" s="77">
        <v>0</v>
      </c>
      <c r="P47" s="83">
        <f t="shared" si="3"/>
        <v>0</v>
      </c>
    </row>
    <row r="48" spans="1:16" s="15" customFormat="1" ht="47.25" x14ac:dyDescent="0.2">
      <c r="A48" s="12" t="s">
        <v>92</v>
      </c>
      <c r="B48" s="13" t="s">
        <v>25</v>
      </c>
      <c r="C48" s="13" t="s">
        <v>31</v>
      </c>
      <c r="D48" s="13" t="s">
        <v>25</v>
      </c>
      <c r="E48" s="13" t="s">
        <v>47</v>
      </c>
      <c r="F48" s="13" t="s">
        <v>50</v>
      </c>
      <c r="G48" s="13" t="s">
        <v>29</v>
      </c>
      <c r="H48" s="13" t="s">
        <v>39</v>
      </c>
      <c r="I48" s="13" t="s">
        <v>53</v>
      </c>
      <c r="J48" s="14" t="s">
        <v>55</v>
      </c>
      <c r="K48" s="63" t="s">
        <v>83</v>
      </c>
      <c r="L48" s="76" t="s">
        <v>57</v>
      </c>
      <c r="M48" s="77">
        <v>1400000</v>
      </c>
      <c r="N48" s="77">
        <v>0</v>
      </c>
      <c r="O48" s="77">
        <v>0</v>
      </c>
      <c r="P48" s="83">
        <f t="shared" si="3"/>
        <v>0</v>
      </c>
    </row>
    <row r="49" spans="1:16" s="15" customFormat="1" ht="47.25" x14ac:dyDescent="0.2">
      <c r="A49" s="12" t="s">
        <v>93</v>
      </c>
      <c r="B49" s="13" t="s">
        <v>25</v>
      </c>
      <c r="C49" s="13" t="s">
        <v>31</v>
      </c>
      <c r="D49" s="13" t="s">
        <v>25</v>
      </c>
      <c r="E49" s="13" t="s">
        <v>47</v>
      </c>
      <c r="F49" s="13" t="s">
        <v>50</v>
      </c>
      <c r="G49" s="13" t="s">
        <v>29</v>
      </c>
      <c r="H49" s="13" t="s">
        <v>39</v>
      </c>
      <c r="I49" s="13" t="s">
        <v>53</v>
      </c>
      <c r="J49" s="14" t="s">
        <v>87</v>
      </c>
      <c r="K49" s="63" t="s">
        <v>94</v>
      </c>
      <c r="L49" s="76" t="s">
        <v>57</v>
      </c>
      <c r="M49" s="77">
        <v>1950000</v>
      </c>
      <c r="N49" s="77">
        <v>0</v>
      </c>
      <c r="O49" s="77">
        <v>0</v>
      </c>
      <c r="P49" s="83">
        <f t="shared" si="3"/>
        <v>0</v>
      </c>
    </row>
    <row r="50" spans="1:16" s="15" customFormat="1" ht="47.25" x14ac:dyDescent="0.2">
      <c r="A50" s="12" t="s">
        <v>95</v>
      </c>
      <c r="B50" s="13" t="s">
        <v>25</v>
      </c>
      <c r="C50" s="13" t="s">
        <v>31</v>
      </c>
      <c r="D50" s="13" t="s">
        <v>25</v>
      </c>
      <c r="E50" s="13" t="s">
        <v>47</v>
      </c>
      <c r="F50" s="13" t="s">
        <v>50</v>
      </c>
      <c r="G50" s="13" t="s">
        <v>29</v>
      </c>
      <c r="H50" s="13" t="s">
        <v>39</v>
      </c>
      <c r="I50" s="13" t="s">
        <v>53</v>
      </c>
      <c r="J50" s="14" t="s">
        <v>87</v>
      </c>
      <c r="K50" s="63" t="s">
        <v>96</v>
      </c>
      <c r="L50" s="76" t="s">
        <v>57</v>
      </c>
      <c r="M50" s="77">
        <v>1550000</v>
      </c>
      <c r="N50" s="77">
        <v>0</v>
      </c>
      <c r="O50" s="77">
        <v>0</v>
      </c>
      <c r="P50" s="83">
        <f t="shared" si="3"/>
        <v>0</v>
      </c>
    </row>
    <row r="51" spans="1:16" s="15" customFormat="1" ht="78.75" x14ac:dyDescent="0.2">
      <c r="A51" s="12" t="s">
        <v>97</v>
      </c>
      <c r="B51" s="13" t="s">
        <v>25</v>
      </c>
      <c r="C51" s="13" t="s">
        <v>31</v>
      </c>
      <c r="D51" s="13" t="s">
        <v>25</v>
      </c>
      <c r="E51" s="13" t="s">
        <v>47</v>
      </c>
      <c r="F51" s="13" t="s">
        <v>50</v>
      </c>
      <c r="G51" s="13" t="s">
        <v>29</v>
      </c>
      <c r="H51" s="13" t="s">
        <v>39</v>
      </c>
      <c r="I51" s="13" t="s">
        <v>53</v>
      </c>
      <c r="J51" s="14" t="s">
        <v>87</v>
      </c>
      <c r="K51" s="63" t="s">
        <v>98</v>
      </c>
      <c r="L51" s="76" t="s">
        <v>57</v>
      </c>
      <c r="M51" s="77">
        <v>26881680</v>
      </c>
      <c r="N51" s="77">
        <v>0</v>
      </c>
      <c r="O51" s="77">
        <v>0</v>
      </c>
      <c r="P51" s="83">
        <f t="shared" si="3"/>
        <v>0</v>
      </c>
    </row>
    <row r="52" spans="1:16" s="15" customFormat="1" ht="47.25" x14ac:dyDescent="0.2">
      <c r="A52" s="12" t="s">
        <v>99</v>
      </c>
      <c r="B52" s="13" t="s">
        <v>25</v>
      </c>
      <c r="C52" s="13" t="s">
        <v>31</v>
      </c>
      <c r="D52" s="13" t="s">
        <v>25</v>
      </c>
      <c r="E52" s="13" t="s">
        <v>47</v>
      </c>
      <c r="F52" s="13" t="s">
        <v>50</v>
      </c>
      <c r="G52" s="13" t="s">
        <v>29</v>
      </c>
      <c r="H52" s="13" t="s">
        <v>39</v>
      </c>
      <c r="I52" s="13" t="s">
        <v>53</v>
      </c>
      <c r="J52" s="14" t="s">
        <v>55</v>
      </c>
      <c r="K52" s="63" t="s">
        <v>85</v>
      </c>
      <c r="L52" s="76" t="s">
        <v>57</v>
      </c>
      <c r="M52" s="77">
        <v>6100000</v>
      </c>
      <c r="N52" s="77">
        <v>0</v>
      </c>
      <c r="O52" s="77">
        <v>0</v>
      </c>
      <c r="P52" s="83">
        <f t="shared" si="3"/>
        <v>0</v>
      </c>
    </row>
    <row r="53" spans="1:16" s="15" customFormat="1" ht="63" x14ac:dyDescent="0.2">
      <c r="A53" s="12" t="s">
        <v>100</v>
      </c>
      <c r="B53" s="13" t="s">
        <v>25</v>
      </c>
      <c r="C53" s="13" t="s">
        <v>31</v>
      </c>
      <c r="D53" s="13" t="s">
        <v>25</v>
      </c>
      <c r="E53" s="13" t="s">
        <v>47</v>
      </c>
      <c r="F53" s="13" t="s">
        <v>50</v>
      </c>
      <c r="G53" s="13" t="s">
        <v>29</v>
      </c>
      <c r="H53" s="13" t="s">
        <v>39</v>
      </c>
      <c r="I53" s="13" t="s">
        <v>53</v>
      </c>
      <c r="J53" s="14" t="s">
        <v>87</v>
      </c>
      <c r="K53" s="63" t="s">
        <v>101</v>
      </c>
      <c r="L53" s="76" t="s">
        <v>57</v>
      </c>
      <c r="M53" s="77">
        <v>5000000</v>
      </c>
      <c r="N53" s="77">
        <v>0</v>
      </c>
      <c r="O53" s="77">
        <v>0</v>
      </c>
      <c r="P53" s="83">
        <f t="shared" si="3"/>
        <v>0</v>
      </c>
    </row>
    <row r="54" spans="1:16" s="15" customFormat="1" ht="78.75" x14ac:dyDescent="0.2">
      <c r="A54" s="12" t="s">
        <v>102</v>
      </c>
      <c r="B54" s="13" t="s">
        <v>25</v>
      </c>
      <c r="C54" s="13" t="s">
        <v>31</v>
      </c>
      <c r="D54" s="13" t="s">
        <v>25</v>
      </c>
      <c r="E54" s="13" t="s">
        <v>47</v>
      </c>
      <c r="F54" s="13" t="s">
        <v>50</v>
      </c>
      <c r="G54" s="13" t="s">
        <v>29</v>
      </c>
      <c r="H54" s="13" t="s">
        <v>39</v>
      </c>
      <c r="I54" s="13" t="s">
        <v>53</v>
      </c>
      <c r="J54" s="14" t="s">
        <v>87</v>
      </c>
      <c r="K54" s="63" t="s">
        <v>103</v>
      </c>
      <c r="L54" s="76" t="s">
        <v>57</v>
      </c>
      <c r="M54" s="77">
        <v>10693000</v>
      </c>
      <c r="N54" s="77">
        <v>0</v>
      </c>
      <c r="O54" s="77">
        <v>0</v>
      </c>
      <c r="P54" s="83">
        <f t="shared" si="3"/>
        <v>0</v>
      </c>
    </row>
    <row r="55" spans="1:16" s="15" customFormat="1" ht="63" x14ac:dyDescent="0.2">
      <c r="A55" s="12" t="s">
        <v>104</v>
      </c>
      <c r="B55" s="13" t="s">
        <v>25</v>
      </c>
      <c r="C55" s="13" t="s">
        <v>31</v>
      </c>
      <c r="D55" s="13" t="s">
        <v>25</v>
      </c>
      <c r="E55" s="13" t="s">
        <v>47</v>
      </c>
      <c r="F55" s="13" t="s">
        <v>50</v>
      </c>
      <c r="G55" s="13" t="s">
        <v>29</v>
      </c>
      <c r="H55" s="13" t="s">
        <v>39</v>
      </c>
      <c r="I55" s="13" t="s">
        <v>53</v>
      </c>
      <c r="J55" s="14" t="s">
        <v>87</v>
      </c>
      <c r="K55" s="63" t="s">
        <v>105</v>
      </c>
      <c r="L55" s="76" t="s">
        <v>57</v>
      </c>
      <c r="M55" s="77">
        <v>7000000</v>
      </c>
      <c r="N55" s="77">
        <v>0</v>
      </c>
      <c r="O55" s="77">
        <v>0</v>
      </c>
      <c r="P55" s="83">
        <f t="shared" si="3"/>
        <v>0</v>
      </c>
    </row>
    <row r="56" spans="1:16" s="15" customFormat="1" ht="63" x14ac:dyDescent="0.2">
      <c r="A56" s="12" t="s">
        <v>106</v>
      </c>
      <c r="B56" s="13" t="s">
        <v>25</v>
      </c>
      <c r="C56" s="13" t="s">
        <v>31</v>
      </c>
      <c r="D56" s="13" t="s">
        <v>25</v>
      </c>
      <c r="E56" s="13" t="s">
        <v>47</v>
      </c>
      <c r="F56" s="13" t="s">
        <v>50</v>
      </c>
      <c r="G56" s="13" t="s">
        <v>29</v>
      </c>
      <c r="H56" s="13" t="s">
        <v>39</v>
      </c>
      <c r="I56" s="13" t="s">
        <v>53</v>
      </c>
      <c r="J56" s="14" t="s">
        <v>55</v>
      </c>
      <c r="K56" s="63" t="s">
        <v>107</v>
      </c>
      <c r="L56" s="76" t="s">
        <v>57</v>
      </c>
      <c r="M56" s="77">
        <v>25000000</v>
      </c>
      <c r="N56" s="77">
        <v>0</v>
      </c>
      <c r="O56" s="77">
        <v>0</v>
      </c>
      <c r="P56" s="83">
        <f t="shared" si="3"/>
        <v>0</v>
      </c>
    </row>
    <row r="57" spans="1:16" s="15" customFormat="1" ht="63" x14ac:dyDescent="0.2">
      <c r="A57" s="12" t="s">
        <v>108</v>
      </c>
      <c r="B57" s="13" t="s">
        <v>25</v>
      </c>
      <c r="C57" s="13" t="s">
        <v>31</v>
      </c>
      <c r="D57" s="13" t="s">
        <v>25</v>
      </c>
      <c r="E57" s="13" t="s">
        <v>47</v>
      </c>
      <c r="F57" s="13" t="s">
        <v>50</v>
      </c>
      <c r="G57" s="13" t="s">
        <v>29</v>
      </c>
      <c r="H57" s="13" t="s">
        <v>39</v>
      </c>
      <c r="I57" s="13" t="s">
        <v>53</v>
      </c>
      <c r="J57" s="14" t="s">
        <v>55</v>
      </c>
      <c r="K57" s="63" t="s">
        <v>109</v>
      </c>
      <c r="L57" s="76" t="s">
        <v>57</v>
      </c>
      <c r="M57" s="77">
        <v>7000000</v>
      </c>
      <c r="N57" s="77">
        <v>0</v>
      </c>
      <c r="O57" s="77">
        <v>0</v>
      </c>
      <c r="P57" s="83">
        <f t="shared" si="3"/>
        <v>0</v>
      </c>
    </row>
    <row r="58" spans="1:16" s="15" customFormat="1" ht="63" x14ac:dyDescent="0.2">
      <c r="A58" s="12" t="s">
        <v>110</v>
      </c>
      <c r="B58" s="13" t="s">
        <v>25</v>
      </c>
      <c r="C58" s="13" t="s">
        <v>31</v>
      </c>
      <c r="D58" s="13" t="s">
        <v>25</v>
      </c>
      <c r="E58" s="13" t="s">
        <v>47</v>
      </c>
      <c r="F58" s="13" t="s">
        <v>50</v>
      </c>
      <c r="G58" s="13" t="s">
        <v>29</v>
      </c>
      <c r="H58" s="13" t="s">
        <v>39</v>
      </c>
      <c r="I58" s="13" t="s">
        <v>53</v>
      </c>
      <c r="J58" s="14" t="s">
        <v>87</v>
      </c>
      <c r="K58" s="63" t="s">
        <v>111</v>
      </c>
      <c r="L58" s="76" t="s">
        <v>57</v>
      </c>
      <c r="M58" s="77">
        <v>4542000</v>
      </c>
      <c r="N58" s="77">
        <v>0</v>
      </c>
      <c r="O58" s="77">
        <v>0</v>
      </c>
      <c r="P58" s="83">
        <f t="shared" si="3"/>
        <v>0</v>
      </c>
    </row>
    <row r="59" spans="1:16" s="15" customFormat="1" ht="63" x14ac:dyDescent="0.2">
      <c r="A59" s="12" t="s">
        <v>112</v>
      </c>
      <c r="B59" s="13" t="s">
        <v>25</v>
      </c>
      <c r="C59" s="13" t="s">
        <v>31</v>
      </c>
      <c r="D59" s="13" t="s">
        <v>25</v>
      </c>
      <c r="E59" s="13" t="s">
        <v>47</v>
      </c>
      <c r="F59" s="13" t="s">
        <v>50</v>
      </c>
      <c r="G59" s="13" t="s">
        <v>29</v>
      </c>
      <c r="H59" s="13" t="s">
        <v>39</v>
      </c>
      <c r="I59" s="13" t="s">
        <v>53</v>
      </c>
      <c r="J59" s="14" t="s">
        <v>55</v>
      </c>
      <c r="K59" s="63" t="s">
        <v>56</v>
      </c>
      <c r="L59" s="76" t="s">
        <v>57</v>
      </c>
      <c r="M59" s="77">
        <v>4920000</v>
      </c>
      <c r="N59" s="77">
        <v>0</v>
      </c>
      <c r="O59" s="77">
        <v>0</v>
      </c>
      <c r="P59" s="83">
        <f t="shared" si="3"/>
        <v>0</v>
      </c>
    </row>
    <row r="60" spans="1:16" s="15" customFormat="1" ht="78.75" x14ac:dyDescent="0.2">
      <c r="A60" s="12" t="s">
        <v>562</v>
      </c>
      <c r="B60" s="13" t="s">
        <v>25</v>
      </c>
      <c r="C60" s="13" t="s">
        <v>31</v>
      </c>
      <c r="D60" s="13" t="s">
        <v>25</v>
      </c>
      <c r="E60" s="13" t="s">
        <v>47</v>
      </c>
      <c r="F60" s="13" t="s">
        <v>50</v>
      </c>
      <c r="G60" s="13" t="s">
        <v>29</v>
      </c>
      <c r="H60" s="13" t="s">
        <v>39</v>
      </c>
      <c r="I60" s="13" t="s">
        <v>53</v>
      </c>
      <c r="J60" s="14" t="s">
        <v>55</v>
      </c>
      <c r="K60" s="63" t="s">
        <v>113</v>
      </c>
      <c r="L60" s="76" t="s">
        <v>57</v>
      </c>
      <c r="M60" s="77">
        <v>16125521.07</v>
      </c>
      <c r="N60" s="77">
        <v>0</v>
      </c>
      <c r="O60" s="77">
        <v>0</v>
      </c>
      <c r="P60" s="83">
        <f t="shared" si="3"/>
        <v>0</v>
      </c>
    </row>
    <row r="61" spans="1:16" s="15" customFormat="1" ht="47.25" x14ac:dyDescent="0.2">
      <c r="A61" s="12" t="s">
        <v>114</v>
      </c>
      <c r="B61" s="13" t="s">
        <v>25</v>
      </c>
      <c r="C61" s="13" t="s">
        <v>31</v>
      </c>
      <c r="D61" s="13" t="s">
        <v>25</v>
      </c>
      <c r="E61" s="13" t="s">
        <v>47</v>
      </c>
      <c r="F61" s="13" t="s">
        <v>50</v>
      </c>
      <c r="G61" s="13" t="s">
        <v>29</v>
      </c>
      <c r="H61" s="13" t="s">
        <v>39</v>
      </c>
      <c r="I61" s="13" t="s">
        <v>53</v>
      </c>
      <c r="J61" s="14" t="s">
        <v>87</v>
      </c>
      <c r="K61" s="63" t="s">
        <v>115</v>
      </c>
      <c r="L61" s="76" t="s">
        <v>57</v>
      </c>
      <c r="M61" s="77">
        <v>25000000</v>
      </c>
      <c r="N61" s="77">
        <v>0</v>
      </c>
      <c r="O61" s="77">
        <v>0</v>
      </c>
      <c r="P61" s="83">
        <f t="shared" si="3"/>
        <v>0</v>
      </c>
    </row>
    <row r="62" spans="1:16" ht="32.25" customHeight="1" x14ac:dyDescent="0.2">
      <c r="A62" s="4" t="s">
        <v>116</v>
      </c>
      <c r="B62" s="5" t="s">
        <v>117</v>
      </c>
      <c r="C62" s="5" t="s">
        <v>0</v>
      </c>
      <c r="D62" s="5" t="s">
        <v>0</v>
      </c>
      <c r="E62" s="5" t="s">
        <v>0</v>
      </c>
      <c r="F62" s="5" t="s">
        <v>0</v>
      </c>
      <c r="G62" s="5" t="s">
        <v>0</v>
      </c>
      <c r="H62" s="6" t="s">
        <v>0</v>
      </c>
      <c r="I62" s="6" t="s">
        <v>0</v>
      </c>
      <c r="J62" s="6" t="s">
        <v>0</v>
      </c>
      <c r="K62" s="60" t="s">
        <v>0</v>
      </c>
      <c r="L62" s="71" t="s">
        <v>0</v>
      </c>
      <c r="M62" s="72">
        <f>M63+M88</f>
        <v>830074540.07999992</v>
      </c>
      <c r="N62" s="72">
        <f t="shared" ref="N62:O62" si="7">N63+N88</f>
        <v>2888320</v>
      </c>
      <c r="O62" s="72">
        <f t="shared" si="7"/>
        <v>2888320</v>
      </c>
      <c r="P62" s="81">
        <f t="shared" si="3"/>
        <v>3.4795911216860512E-3</v>
      </c>
    </row>
    <row r="63" spans="1:16" ht="32.25" customHeight="1" x14ac:dyDescent="0.2">
      <c r="A63" s="4" t="s">
        <v>118</v>
      </c>
      <c r="B63" s="5" t="s">
        <v>117</v>
      </c>
      <c r="C63" s="5" t="s">
        <v>31</v>
      </c>
      <c r="D63" s="5" t="s">
        <v>119</v>
      </c>
      <c r="E63" s="5" t="s">
        <v>0</v>
      </c>
      <c r="F63" s="5" t="s">
        <v>0</v>
      </c>
      <c r="G63" s="5" t="s">
        <v>0</v>
      </c>
      <c r="H63" s="6" t="s">
        <v>0</v>
      </c>
      <c r="I63" s="6" t="s">
        <v>0</v>
      </c>
      <c r="J63" s="6" t="s">
        <v>0</v>
      </c>
      <c r="K63" s="60" t="s">
        <v>0</v>
      </c>
      <c r="L63" s="71" t="s">
        <v>0</v>
      </c>
      <c r="M63" s="72">
        <f>M64</f>
        <v>804574540.07999992</v>
      </c>
      <c r="N63" s="72">
        <f t="shared" ref="N63:O65" si="8">N64</f>
        <v>2688820</v>
      </c>
      <c r="O63" s="72">
        <f t="shared" si="8"/>
        <v>2688820</v>
      </c>
      <c r="P63" s="81">
        <f t="shared" si="3"/>
        <v>3.341915342899922E-3</v>
      </c>
    </row>
    <row r="64" spans="1:16" ht="32.25" customHeight="1" x14ac:dyDescent="0.2">
      <c r="A64" s="4" t="s">
        <v>32</v>
      </c>
      <c r="B64" s="5" t="s">
        <v>117</v>
      </c>
      <c r="C64" s="5" t="s">
        <v>31</v>
      </c>
      <c r="D64" s="5" t="s">
        <v>119</v>
      </c>
      <c r="E64" s="5" t="s">
        <v>33</v>
      </c>
      <c r="F64" s="5" t="s">
        <v>0</v>
      </c>
      <c r="G64" s="5" t="s">
        <v>0</v>
      </c>
      <c r="H64" s="6" t="s">
        <v>0</v>
      </c>
      <c r="I64" s="6" t="s">
        <v>0</v>
      </c>
      <c r="J64" s="6" t="s">
        <v>0</v>
      </c>
      <c r="K64" s="60" t="s">
        <v>0</v>
      </c>
      <c r="L64" s="71" t="s">
        <v>0</v>
      </c>
      <c r="M64" s="72">
        <f>M65</f>
        <v>804574540.07999992</v>
      </c>
      <c r="N64" s="72">
        <f t="shared" si="8"/>
        <v>2688820</v>
      </c>
      <c r="O64" s="72">
        <f t="shared" si="8"/>
        <v>2688820</v>
      </c>
      <c r="P64" s="81">
        <f t="shared" si="3"/>
        <v>3.341915342899922E-3</v>
      </c>
    </row>
    <row r="65" spans="1:16" ht="80.099999999999994" customHeight="1" x14ac:dyDescent="0.2">
      <c r="A65" s="4" t="s">
        <v>34</v>
      </c>
      <c r="B65" s="5" t="s">
        <v>117</v>
      </c>
      <c r="C65" s="5" t="s">
        <v>31</v>
      </c>
      <c r="D65" s="5" t="s">
        <v>119</v>
      </c>
      <c r="E65" s="5" t="s">
        <v>33</v>
      </c>
      <c r="F65" s="5" t="s">
        <v>0</v>
      </c>
      <c r="G65" s="5" t="s">
        <v>0</v>
      </c>
      <c r="H65" s="6" t="s">
        <v>0</v>
      </c>
      <c r="I65" s="6" t="s">
        <v>0</v>
      </c>
      <c r="J65" s="6" t="s">
        <v>0</v>
      </c>
      <c r="K65" s="60" t="s">
        <v>0</v>
      </c>
      <c r="L65" s="71" t="s">
        <v>0</v>
      </c>
      <c r="M65" s="72">
        <f>M66</f>
        <v>804574540.07999992</v>
      </c>
      <c r="N65" s="72">
        <f t="shared" si="8"/>
        <v>2688820</v>
      </c>
      <c r="O65" s="72">
        <f t="shared" si="8"/>
        <v>2688820</v>
      </c>
      <c r="P65" s="81">
        <f t="shared" si="3"/>
        <v>3.341915342899922E-3</v>
      </c>
    </row>
    <row r="66" spans="1:16" ht="15" customHeight="1" x14ac:dyDescent="0.2">
      <c r="A66" s="7" t="s">
        <v>120</v>
      </c>
      <c r="B66" s="5" t="s">
        <v>117</v>
      </c>
      <c r="C66" s="5" t="s">
        <v>31</v>
      </c>
      <c r="D66" s="5" t="s">
        <v>119</v>
      </c>
      <c r="E66" s="5" t="s">
        <v>33</v>
      </c>
      <c r="F66" s="5" t="s">
        <v>121</v>
      </c>
      <c r="G66" s="5" t="s">
        <v>0</v>
      </c>
      <c r="H66" s="5" t="s">
        <v>0</v>
      </c>
      <c r="I66" s="5" t="s">
        <v>0</v>
      </c>
      <c r="J66" s="5" t="s">
        <v>0</v>
      </c>
      <c r="K66" s="61" t="s">
        <v>0</v>
      </c>
      <c r="L66" s="73" t="s">
        <v>0</v>
      </c>
      <c r="M66" s="72">
        <f>M67+M77</f>
        <v>804574540.07999992</v>
      </c>
      <c r="N66" s="72">
        <f t="shared" ref="N66:O66" si="9">N67+N77</f>
        <v>2688820</v>
      </c>
      <c r="O66" s="72">
        <f t="shared" si="9"/>
        <v>2688820</v>
      </c>
      <c r="P66" s="81">
        <f t="shared" si="3"/>
        <v>3.341915342899922E-3</v>
      </c>
    </row>
    <row r="67" spans="1:16" ht="15" customHeight="1" x14ac:dyDescent="0.2">
      <c r="A67" s="7" t="s">
        <v>126</v>
      </c>
      <c r="B67" s="5" t="s">
        <v>117</v>
      </c>
      <c r="C67" s="5" t="s">
        <v>31</v>
      </c>
      <c r="D67" s="5" t="s">
        <v>119</v>
      </c>
      <c r="E67" s="5" t="s">
        <v>33</v>
      </c>
      <c r="F67" s="5" t="s">
        <v>121</v>
      </c>
      <c r="G67" s="5" t="s">
        <v>127</v>
      </c>
      <c r="H67" s="5" t="s">
        <v>0</v>
      </c>
      <c r="I67" s="5" t="s">
        <v>0</v>
      </c>
      <c r="J67" s="5" t="s">
        <v>0</v>
      </c>
      <c r="K67" s="61" t="s">
        <v>0</v>
      </c>
      <c r="L67" s="73" t="s">
        <v>0</v>
      </c>
      <c r="M67" s="72">
        <f>M68</f>
        <v>142747930.07999998</v>
      </c>
      <c r="N67" s="72">
        <f t="shared" ref="N67:O68" si="10">N68</f>
        <v>0</v>
      </c>
      <c r="O67" s="72">
        <f t="shared" si="10"/>
        <v>0</v>
      </c>
      <c r="P67" s="81">
        <f t="shared" si="3"/>
        <v>0</v>
      </c>
    </row>
    <row r="68" spans="1:16" ht="48.95" customHeight="1" x14ac:dyDescent="0.2">
      <c r="A68" s="4" t="s">
        <v>38</v>
      </c>
      <c r="B68" s="5" t="s">
        <v>117</v>
      </c>
      <c r="C68" s="5" t="s">
        <v>31</v>
      </c>
      <c r="D68" s="5" t="s">
        <v>119</v>
      </c>
      <c r="E68" s="5" t="s">
        <v>33</v>
      </c>
      <c r="F68" s="5" t="s">
        <v>121</v>
      </c>
      <c r="G68" s="5" t="s">
        <v>127</v>
      </c>
      <c r="H68" s="5" t="s">
        <v>39</v>
      </c>
      <c r="I68" s="6" t="s">
        <v>0</v>
      </c>
      <c r="J68" s="6" t="s">
        <v>0</v>
      </c>
      <c r="K68" s="60" t="s">
        <v>0</v>
      </c>
      <c r="L68" s="71" t="s">
        <v>0</v>
      </c>
      <c r="M68" s="72">
        <f>M69</f>
        <v>142747930.07999998</v>
      </c>
      <c r="N68" s="72">
        <f t="shared" si="10"/>
        <v>0</v>
      </c>
      <c r="O68" s="72">
        <f t="shared" si="10"/>
        <v>0</v>
      </c>
      <c r="P68" s="81">
        <f t="shared" si="3"/>
        <v>0</v>
      </c>
    </row>
    <row r="69" spans="1:16" ht="64.5" customHeight="1" x14ac:dyDescent="0.2">
      <c r="A69" s="4" t="s">
        <v>40</v>
      </c>
      <c r="B69" s="5" t="s">
        <v>117</v>
      </c>
      <c r="C69" s="5" t="s">
        <v>31</v>
      </c>
      <c r="D69" s="5" t="s">
        <v>119</v>
      </c>
      <c r="E69" s="5" t="s">
        <v>33</v>
      </c>
      <c r="F69" s="5" t="s">
        <v>121</v>
      </c>
      <c r="G69" s="5" t="s">
        <v>127</v>
      </c>
      <c r="H69" s="5" t="s">
        <v>39</v>
      </c>
      <c r="I69" s="5" t="s">
        <v>41</v>
      </c>
      <c r="J69" s="5" t="s">
        <v>0</v>
      </c>
      <c r="K69" s="61" t="s">
        <v>0</v>
      </c>
      <c r="L69" s="73" t="s">
        <v>0</v>
      </c>
      <c r="M69" s="72">
        <f>SUM(M70:M76)</f>
        <v>142747930.07999998</v>
      </c>
      <c r="N69" s="72">
        <f t="shared" ref="N69:O69" si="11">SUM(N70:N76)</f>
        <v>0</v>
      </c>
      <c r="O69" s="72">
        <f t="shared" si="11"/>
        <v>0</v>
      </c>
      <c r="P69" s="81">
        <f t="shared" si="3"/>
        <v>0</v>
      </c>
    </row>
    <row r="70" spans="1:16" ht="48.95" customHeight="1" x14ac:dyDescent="0.2">
      <c r="A70" s="8" t="s">
        <v>128</v>
      </c>
      <c r="B70" s="2" t="s">
        <v>117</v>
      </c>
      <c r="C70" s="2" t="s">
        <v>31</v>
      </c>
      <c r="D70" s="2" t="s">
        <v>119</v>
      </c>
      <c r="E70" s="2" t="s">
        <v>33</v>
      </c>
      <c r="F70" s="2" t="s">
        <v>121</v>
      </c>
      <c r="G70" s="2" t="s">
        <v>127</v>
      </c>
      <c r="H70" s="2" t="s">
        <v>39</v>
      </c>
      <c r="I70" s="2" t="s">
        <v>41</v>
      </c>
      <c r="J70" s="3" t="s">
        <v>129</v>
      </c>
      <c r="K70" s="62" t="s">
        <v>130</v>
      </c>
      <c r="L70" s="74" t="s">
        <v>131</v>
      </c>
      <c r="M70" s="75">
        <v>53613880.079999998</v>
      </c>
      <c r="N70" s="75">
        <v>0</v>
      </c>
      <c r="O70" s="75">
        <v>0</v>
      </c>
      <c r="P70" s="83">
        <f t="shared" si="3"/>
        <v>0</v>
      </c>
    </row>
    <row r="71" spans="1:16" ht="48.95" customHeight="1" x14ac:dyDescent="0.2">
      <c r="A71" s="8" t="s">
        <v>132</v>
      </c>
      <c r="B71" s="2" t="s">
        <v>117</v>
      </c>
      <c r="C71" s="2" t="s">
        <v>31</v>
      </c>
      <c r="D71" s="2" t="s">
        <v>119</v>
      </c>
      <c r="E71" s="2" t="s">
        <v>33</v>
      </c>
      <c r="F71" s="2" t="s">
        <v>121</v>
      </c>
      <c r="G71" s="2" t="s">
        <v>127</v>
      </c>
      <c r="H71" s="2" t="s">
        <v>39</v>
      </c>
      <c r="I71" s="2" t="s">
        <v>41</v>
      </c>
      <c r="J71" s="3"/>
      <c r="K71" s="62"/>
      <c r="L71" s="74">
        <v>2019</v>
      </c>
      <c r="M71" s="75">
        <v>300000</v>
      </c>
      <c r="N71" s="75">
        <v>0</v>
      </c>
      <c r="O71" s="75">
        <v>0</v>
      </c>
      <c r="P71" s="83">
        <f t="shared" si="3"/>
        <v>0</v>
      </c>
    </row>
    <row r="72" spans="1:16" ht="64.5" customHeight="1" x14ac:dyDescent="0.2">
      <c r="A72" s="8" t="s">
        <v>134</v>
      </c>
      <c r="B72" s="2" t="s">
        <v>117</v>
      </c>
      <c r="C72" s="2" t="s">
        <v>31</v>
      </c>
      <c r="D72" s="2" t="s">
        <v>119</v>
      </c>
      <c r="E72" s="2" t="s">
        <v>33</v>
      </c>
      <c r="F72" s="2" t="s">
        <v>121</v>
      </c>
      <c r="G72" s="2" t="s">
        <v>127</v>
      </c>
      <c r="H72" s="2" t="s">
        <v>39</v>
      </c>
      <c r="I72" s="2" t="s">
        <v>41</v>
      </c>
      <c r="J72" s="3"/>
      <c r="K72" s="62"/>
      <c r="L72" s="74">
        <v>2019</v>
      </c>
      <c r="M72" s="75">
        <v>2000000</v>
      </c>
      <c r="N72" s="75">
        <v>0</v>
      </c>
      <c r="O72" s="75">
        <v>0</v>
      </c>
      <c r="P72" s="83">
        <f t="shared" si="3"/>
        <v>0</v>
      </c>
    </row>
    <row r="73" spans="1:16" ht="32.25" customHeight="1" x14ac:dyDescent="0.2">
      <c r="A73" s="12" t="s">
        <v>137</v>
      </c>
      <c r="B73" s="2" t="s">
        <v>117</v>
      </c>
      <c r="C73" s="2" t="s">
        <v>31</v>
      </c>
      <c r="D73" s="2" t="s">
        <v>119</v>
      </c>
      <c r="E73" s="2" t="s">
        <v>33</v>
      </c>
      <c r="F73" s="2" t="s">
        <v>121</v>
      </c>
      <c r="G73" s="2" t="s">
        <v>127</v>
      </c>
      <c r="H73" s="2" t="s">
        <v>39</v>
      </c>
      <c r="I73" s="2" t="s">
        <v>41</v>
      </c>
      <c r="J73" s="3"/>
      <c r="K73" s="62"/>
      <c r="L73" s="74">
        <v>2019</v>
      </c>
      <c r="M73" s="75">
        <v>300000</v>
      </c>
      <c r="N73" s="75">
        <v>0</v>
      </c>
      <c r="O73" s="75">
        <v>0</v>
      </c>
      <c r="P73" s="83">
        <f t="shared" si="3"/>
        <v>0</v>
      </c>
    </row>
    <row r="74" spans="1:16" ht="64.5" customHeight="1" x14ac:dyDescent="0.2">
      <c r="A74" s="12" t="s">
        <v>138</v>
      </c>
      <c r="B74" s="2" t="s">
        <v>117</v>
      </c>
      <c r="C74" s="2" t="s">
        <v>31</v>
      </c>
      <c r="D74" s="2" t="s">
        <v>119</v>
      </c>
      <c r="E74" s="2" t="s">
        <v>33</v>
      </c>
      <c r="F74" s="2" t="s">
        <v>121</v>
      </c>
      <c r="G74" s="2" t="s">
        <v>127</v>
      </c>
      <c r="H74" s="2" t="s">
        <v>39</v>
      </c>
      <c r="I74" s="2" t="s">
        <v>41</v>
      </c>
      <c r="J74" s="3" t="s">
        <v>135</v>
      </c>
      <c r="K74" s="62" t="s">
        <v>133</v>
      </c>
      <c r="L74" s="74" t="s">
        <v>57</v>
      </c>
      <c r="M74" s="75">
        <v>8414050</v>
      </c>
      <c r="N74" s="75">
        <v>0</v>
      </c>
      <c r="O74" s="75">
        <v>0</v>
      </c>
      <c r="P74" s="83">
        <f t="shared" ref="P74:P137" si="12">O74/M74</f>
        <v>0</v>
      </c>
    </row>
    <row r="75" spans="1:16" ht="64.5" customHeight="1" x14ac:dyDescent="0.2">
      <c r="A75" s="12" t="s">
        <v>139</v>
      </c>
      <c r="B75" s="2" t="s">
        <v>117</v>
      </c>
      <c r="C75" s="2" t="s">
        <v>31</v>
      </c>
      <c r="D75" s="2" t="s">
        <v>119</v>
      </c>
      <c r="E75" s="2" t="s">
        <v>33</v>
      </c>
      <c r="F75" s="2" t="s">
        <v>121</v>
      </c>
      <c r="G75" s="2" t="s">
        <v>127</v>
      </c>
      <c r="H75" s="2" t="s">
        <v>39</v>
      </c>
      <c r="I75" s="2" t="s">
        <v>41</v>
      </c>
      <c r="J75" s="3" t="s">
        <v>140</v>
      </c>
      <c r="K75" s="62" t="s">
        <v>141</v>
      </c>
      <c r="L75" s="74" t="s">
        <v>43</v>
      </c>
      <c r="M75" s="75">
        <v>70000000</v>
      </c>
      <c r="N75" s="75">
        <v>0</v>
      </c>
      <c r="O75" s="75">
        <v>0</v>
      </c>
      <c r="P75" s="83">
        <f t="shared" si="12"/>
        <v>0</v>
      </c>
    </row>
    <row r="76" spans="1:16" ht="94.5" x14ac:dyDescent="0.2">
      <c r="A76" s="12" t="s">
        <v>612</v>
      </c>
      <c r="B76" s="2" t="s">
        <v>117</v>
      </c>
      <c r="C76" s="2" t="s">
        <v>31</v>
      </c>
      <c r="D76" s="2" t="s">
        <v>119</v>
      </c>
      <c r="E76" s="2" t="s">
        <v>33</v>
      </c>
      <c r="F76" s="2" t="s">
        <v>121</v>
      </c>
      <c r="G76" s="2" t="s">
        <v>127</v>
      </c>
      <c r="H76" s="2" t="s">
        <v>39</v>
      </c>
      <c r="I76" s="2" t="s">
        <v>41</v>
      </c>
      <c r="J76" s="3" t="s">
        <v>579</v>
      </c>
      <c r="K76" s="62">
        <v>997.42</v>
      </c>
      <c r="L76" s="74">
        <v>2019</v>
      </c>
      <c r="M76" s="75">
        <v>8120000</v>
      </c>
      <c r="N76" s="75">
        <v>0</v>
      </c>
      <c r="O76" s="75">
        <v>0</v>
      </c>
      <c r="P76" s="83">
        <f t="shared" si="12"/>
        <v>0</v>
      </c>
    </row>
    <row r="77" spans="1:16" ht="15" customHeight="1" x14ac:dyDescent="0.2">
      <c r="A77" s="7" t="s">
        <v>122</v>
      </c>
      <c r="B77" s="5" t="s">
        <v>117</v>
      </c>
      <c r="C77" s="5" t="s">
        <v>31</v>
      </c>
      <c r="D77" s="5" t="s">
        <v>119</v>
      </c>
      <c r="E77" s="5" t="s">
        <v>33</v>
      </c>
      <c r="F77" s="5" t="s">
        <v>121</v>
      </c>
      <c r="G77" s="5" t="s">
        <v>29</v>
      </c>
      <c r="H77" s="5" t="s">
        <v>0</v>
      </c>
      <c r="I77" s="5" t="s">
        <v>0</v>
      </c>
      <c r="J77" s="5" t="s">
        <v>0</v>
      </c>
      <c r="K77" s="61" t="s">
        <v>0</v>
      </c>
      <c r="L77" s="73" t="s">
        <v>0</v>
      </c>
      <c r="M77" s="72">
        <f>M78+M84</f>
        <v>661826610</v>
      </c>
      <c r="N77" s="72">
        <f t="shared" ref="N77:O77" si="13">N78+N84</f>
        <v>2688820</v>
      </c>
      <c r="O77" s="72">
        <f t="shared" si="13"/>
        <v>2688820</v>
      </c>
      <c r="P77" s="81">
        <f t="shared" si="12"/>
        <v>4.0627257341617016E-3</v>
      </c>
    </row>
    <row r="78" spans="1:16" ht="48.95" customHeight="1" x14ac:dyDescent="0.2">
      <c r="A78" s="4" t="s">
        <v>38</v>
      </c>
      <c r="B78" s="5" t="s">
        <v>117</v>
      </c>
      <c r="C78" s="5" t="s">
        <v>31</v>
      </c>
      <c r="D78" s="5" t="s">
        <v>119</v>
      </c>
      <c r="E78" s="5" t="s">
        <v>33</v>
      </c>
      <c r="F78" s="5" t="s">
        <v>121</v>
      </c>
      <c r="G78" s="5" t="s">
        <v>29</v>
      </c>
      <c r="H78" s="5" t="s">
        <v>39</v>
      </c>
      <c r="I78" s="6" t="s">
        <v>0</v>
      </c>
      <c r="J78" s="6" t="s">
        <v>0</v>
      </c>
      <c r="K78" s="60" t="s">
        <v>0</v>
      </c>
      <c r="L78" s="71" t="s">
        <v>0</v>
      </c>
      <c r="M78" s="72">
        <f>M79</f>
        <v>302796610</v>
      </c>
      <c r="N78" s="72">
        <f t="shared" ref="N78:O78" si="14">N79</f>
        <v>828820</v>
      </c>
      <c r="O78" s="72">
        <f t="shared" si="14"/>
        <v>828820</v>
      </c>
      <c r="P78" s="81">
        <f t="shared" si="12"/>
        <v>2.73721690609416E-3</v>
      </c>
    </row>
    <row r="79" spans="1:16" ht="64.5" customHeight="1" x14ac:dyDescent="0.2">
      <c r="A79" s="4" t="s">
        <v>40</v>
      </c>
      <c r="B79" s="5" t="s">
        <v>117</v>
      </c>
      <c r="C79" s="5" t="s">
        <v>31</v>
      </c>
      <c r="D79" s="5" t="s">
        <v>119</v>
      </c>
      <c r="E79" s="5" t="s">
        <v>33</v>
      </c>
      <c r="F79" s="5" t="s">
        <v>121</v>
      </c>
      <c r="G79" s="5" t="s">
        <v>29</v>
      </c>
      <c r="H79" s="5" t="s">
        <v>39</v>
      </c>
      <c r="I79" s="5" t="s">
        <v>41</v>
      </c>
      <c r="J79" s="5" t="s">
        <v>0</v>
      </c>
      <c r="K79" s="61" t="s">
        <v>0</v>
      </c>
      <c r="L79" s="73" t="s">
        <v>0</v>
      </c>
      <c r="M79" s="72">
        <f>SUM(M80:M83)</f>
        <v>302796610</v>
      </c>
      <c r="N79" s="72">
        <f t="shared" ref="N79:O79" si="15">SUM(N80:N83)</f>
        <v>828820</v>
      </c>
      <c r="O79" s="72">
        <f t="shared" si="15"/>
        <v>828820</v>
      </c>
      <c r="P79" s="81">
        <f t="shared" si="12"/>
        <v>2.73721690609416E-3</v>
      </c>
    </row>
    <row r="80" spans="1:16" ht="64.5" customHeight="1" x14ac:dyDescent="0.2">
      <c r="A80" s="8" t="s">
        <v>142</v>
      </c>
      <c r="B80" s="2" t="s">
        <v>117</v>
      </c>
      <c r="C80" s="2" t="s">
        <v>31</v>
      </c>
      <c r="D80" s="2" t="s">
        <v>119</v>
      </c>
      <c r="E80" s="2" t="s">
        <v>33</v>
      </c>
      <c r="F80" s="2" t="s">
        <v>121</v>
      </c>
      <c r="G80" s="2" t="s">
        <v>29</v>
      </c>
      <c r="H80" s="2" t="s">
        <v>39</v>
      </c>
      <c r="I80" s="2" t="s">
        <v>41</v>
      </c>
      <c r="J80" s="3" t="s">
        <v>124</v>
      </c>
      <c r="K80" s="62" t="s">
        <v>125</v>
      </c>
      <c r="L80" s="74" t="s">
        <v>57</v>
      </c>
      <c r="M80" s="75">
        <v>127796610</v>
      </c>
      <c r="N80" s="75">
        <v>0</v>
      </c>
      <c r="O80" s="75">
        <v>0</v>
      </c>
      <c r="P80" s="83">
        <f t="shared" si="12"/>
        <v>0</v>
      </c>
    </row>
    <row r="81" spans="1:16" ht="96.6" customHeight="1" x14ac:dyDescent="0.2">
      <c r="A81" s="12" t="s">
        <v>143</v>
      </c>
      <c r="B81" s="2" t="s">
        <v>117</v>
      </c>
      <c r="C81" s="2" t="s">
        <v>31</v>
      </c>
      <c r="D81" s="2" t="s">
        <v>119</v>
      </c>
      <c r="E81" s="2" t="s">
        <v>33</v>
      </c>
      <c r="F81" s="2" t="s">
        <v>121</v>
      </c>
      <c r="G81" s="2" t="s">
        <v>29</v>
      </c>
      <c r="H81" s="2" t="s">
        <v>39</v>
      </c>
      <c r="I81" s="2" t="s">
        <v>41</v>
      </c>
      <c r="J81" s="3"/>
      <c r="K81" s="62"/>
      <c r="L81" s="74">
        <v>2019</v>
      </c>
      <c r="M81" s="75">
        <v>5000000</v>
      </c>
      <c r="N81" s="75">
        <v>828820</v>
      </c>
      <c r="O81" s="75">
        <v>828820</v>
      </c>
      <c r="P81" s="83">
        <f t="shared" si="12"/>
        <v>0.16576399999999999</v>
      </c>
    </row>
    <row r="82" spans="1:16" ht="48.95" customHeight="1" x14ac:dyDescent="0.2">
      <c r="A82" s="12" t="s">
        <v>123</v>
      </c>
      <c r="B82" s="2" t="s">
        <v>117</v>
      </c>
      <c r="C82" s="2" t="s">
        <v>31</v>
      </c>
      <c r="D82" s="2" t="s">
        <v>119</v>
      </c>
      <c r="E82" s="2" t="s">
        <v>33</v>
      </c>
      <c r="F82" s="2" t="s">
        <v>121</v>
      </c>
      <c r="G82" s="2" t="s">
        <v>29</v>
      </c>
      <c r="H82" s="2" t="s">
        <v>39</v>
      </c>
      <c r="I82" s="2" t="s">
        <v>41</v>
      </c>
      <c r="J82" s="3" t="s">
        <v>124</v>
      </c>
      <c r="K82" s="62" t="s">
        <v>125</v>
      </c>
      <c r="L82" s="74" t="s">
        <v>43</v>
      </c>
      <c r="M82" s="75">
        <v>167000000</v>
      </c>
      <c r="N82" s="75">
        <v>0</v>
      </c>
      <c r="O82" s="75">
        <v>0</v>
      </c>
      <c r="P82" s="83">
        <f t="shared" si="12"/>
        <v>0</v>
      </c>
    </row>
    <row r="83" spans="1:16" ht="15.75" x14ac:dyDescent="0.2">
      <c r="A83" s="12" t="s">
        <v>565</v>
      </c>
      <c r="B83" s="2" t="s">
        <v>117</v>
      </c>
      <c r="C83" s="2" t="s">
        <v>31</v>
      </c>
      <c r="D83" s="2" t="s">
        <v>119</v>
      </c>
      <c r="E83" s="2" t="s">
        <v>33</v>
      </c>
      <c r="F83" s="2" t="s">
        <v>121</v>
      </c>
      <c r="G83" s="2" t="s">
        <v>29</v>
      </c>
      <c r="H83" s="2" t="s">
        <v>39</v>
      </c>
      <c r="I83" s="2" t="s">
        <v>41</v>
      </c>
      <c r="J83" s="3"/>
      <c r="K83" s="62"/>
      <c r="L83" s="74"/>
      <c r="M83" s="75">
        <v>3000000</v>
      </c>
      <c r="N83" s="75">
        <v>0</v>
      </c>
      <c r="O83" s="75">
        <v>0</v>
      </c>
      <c r="P83" s="83">
        <f t="shared" si="12"/>
        <v>0</v>
      </c>
    </row>
    <row r="84" spans="1:16" ht="64.5" customHeight="1" x14ac:dyDescent="0.2">
      <c r="A84" s="4" t="s">
        <v>144</v>
      </c>
      <c r="B84" s="5" t="s">
        <v>117</v>
      </c>
      <c r="C84" s="5" t="s">
        <v>31</v>
      </c>
      <c r="D84" s="5" t="s">
        <v>119</v>
      </c>
      <c r="E84" s="5" t="s">
        <v>33</v>
      </c>
      <c r="F84" s="5" t="s">
        <v>121</v>
      </c>
      <c r="G84" s="5" t="s">
        <v>29</v>
      </c>
      <c r="H84" s="5" t="s">
        <v>145</v>
      </c>
      <c r="I84" s="6" t="s">
        <v>0</v>
      </c>
      <c r="J84" s="6" t="s">
        <v>0</v>
      </c>
      <c r="K84" s="60" t="s">
        <v>0</v>
      </c>
      <c r="L84" s="71" t="s">
        <v>0</v>
      </c>
      <c r="M84" s="72">
        <f>M85</f>
        <v>359030000</v>
      </c>
      <c r="N84" s="72">
        <f t="shared" ref="N84:O84" si="16">N85</f>
        <v>1860000</v>
      </c>
      <c r="O84" s="72">
        <f t="shared" si="16"/>
        <v>1860000</v>
      </c>
      <c r="P84" s="81">
        <f t="shared" si="12"/>
        <v>5.1806255744645292E-3</v>
      </c>
    </row>
    <row r="85" spans="1:16" ht="64.5" customHeight="1" x14ac:dyDescent="0.2">
      <c r="A85" s="4" t="s">
        <v>40</v>
      </c>
      <c r="B85" s="5" t="s">
        <v>117</v>
      </c>
      <c r="C85" s="5" t="s">
        <v>31</v>
      </c>
      <c r="D85" s="5" t="s">
        <v>119</v>
      </c>
      <c r="E85" s="5" t="s">
        <v>33</v>
      </c>
      <c r="F85" s="5" t="s">
        <v>121</v>
      </c>
      <c r="G85" s="5" t="s">
        <v>29</v>
      </c>
      <c r="H85" s="5" t="s">
        <v>145</v>
      </c>
      <c r="I85" s="5" t="s">
        <v>41</v>
      </c>
      <c r="J85" s="5" t="s">
        <v>0</v>
      </c>
      <c r="K85" s="61" t="s">
        <v>0</v>
      </c>
      <c r="L85" s="73" t="s">
        <v>0</v>
      </c>
      <c r="M85" s="72">
        <f>SUM(M86:M87)</f>
        <v>359030000</v>
      </c>
      <c r="N85" s="72">
        <f t="shared" ref="N85:O85" si="17">SUM(N86:N87)</f>
        <v>1860000</v>
      </c>
      <c r="O85" s="72">
        <f t="shared" si="17"/>
        <v>1860000</v>
      </c>
      <c r="P85" s="81">
        <f t="shared" si="12"/>
        <v>5.1806255744645292E-3</v>
      </c>
    </row>
    <row r="86" spans="1:16" ht="48.95" customHeight="1" x14ac:dyDescent="0.2">
      <c r="A86" s="8" t="s">
        <v>146</v>
      </c>
      <c r="B86" s="2" t="s">
        <v>117</v>
      </c>
      <c r="C86" s="2" t="s">
        <v>31</v>
      </c>
      <c r="D86" s="2" t="s">
        <v>119</v>
      </c>
      <c r="E86" s="2" t="s">
        <v>33</v>
      </c>
      <c r="F86" s="2" t="s">
        <v>121</v>
      </c>
      <c r="G86" s="2" t="s">
        <v>29</v>
      </c>
      <c r="H86" s="2" t="s">
        <v>145</v>
      </c>
      <c r="I86" s="2" t="s">
        <v>41</v>
      </c>
      <c r="J86" s="3" t="s">
        <v>124</v>
      </c>
      <c r="K86" s="62" t="s">
        <v>147</v>
      </c>
      <c r="L86" s="74" t="s">
        <v>43</v>
      </c>
      <c r="M86" s="75">
        <v>345449800</v>
      </c>
      <c r="N86" s="75">
        <v>1860000</v>
      </c>
      <c r="O86" s="75">
        <v>1860000</v>
      </c>
      <c r="P86" s="83">
        <f t="shared" si="12"/>
        <v>5.3842844893816702E-3</v>
      </c>
    </row>
    <row r="87" spans="1:16" ht="15.75" x14ac:dyDescent="0.2">
      <c r="A87" s="8" t="s">
        <v>565</v>
      </c>
      <c r="B87" s="2" t="s">
        <v>117</v>
      </c>
      <c r="C87" s="2" t="s">
        <v>31</v>
      </c>
      <c r="D87" s="2" t="s">
        <v>119</v>
      </c>
      <c r="E87" s="2" t="s">
        <v>33</v>
      </c>
      <c r="F87" s="2" t="s">
        <v>121</v>
      </c>
      <c r="G87" s="2" t="s">
        <v>29</v>
      </c>
      <c r="H87" s="2" t="s">
        <v>145</v>
      </c>
      <c r="I87" s="2" t="s">
        <v>41</v>
      </c>
      <c r="J87" s="3"/>
      <c r="K87" s="62"/>
      <c r="L87" s="74"/>
      <c r="M87" s="75">
        <v>13580200</v>
      </c>
      <c r="N87" s="75">
        <v>0</v>
      </c>
      <c r="O87" s="75">
        <v>0</v>
      </c>
      <c r="P87" s="83">
        <f t="shared" si="12"/>
        <v>0</v>
      </c>
    </row>
    <row r="88" spans="1:16" ht="48.95" customHeight="1" x14ac:dyDescent="0.2">
      <c r="A88" s="4" t="s">
        <v>148</v>
      </c>
      <c r="B88" s="5" t="s">
        <v>117</v>
      </c>
      <c r="C88" s="5" t="s">
        <v>31</v>
      </c>
      <c r="D88" s="5" t="s">
        <v>149</v>
      </c>
      <c r="E88" s="5" t="s">
        <v>0</v>
      </c>
      <c r="F88" s="5" t="s">
        <v>0</v>
      </c>
      <c r="G88" s="5" t="s">
        <v>0</v>
      </c>
      <c r="H88" s="6" t="s">
        <v>0</v>
      </c>
      <c r="I88" s="6" t="s">
        <v>0</v>
      </c>
      <c r="J88" s="6" t="s">
        <v>0</v>
      </c>
      <c r="K88" s="60" t="s">
        <v>0</v>
      </c>
      <c r="L88" s="71" t="s">
        <v>0</v>
      </c>
      <c r="M88" s="72">
        <f>M89</f>
        <v>25500000</v>
      </c>
      <c r="N88" s="72">
        <f t="shared" ref="N88:O91" si="18">N89</f>
        <v>199500</v>
      </c>
      <c r="O88" s="72">
        <f t="shared" si="18"/>
        <v>199500</v>
      </c>
      <c r="P88" s="81">
        <f t="shared" si="12"/>
        <v>7.8235294117647066E-3</v>
      </c>
    </row>
    <row r="89" spans="1:16" ht="32.25" customHeight="1" x14ac:dyDescent="0.2">
      <c r="A89" s="4" t="s">
        <v>32</v>
      </c>
      <c r="B89" s="5" t="s">
        <v>117</v>
      </c>
      <c r="C89" s="5" t="s">
        <v>31</v>
      </c>
      <c r="D89" s="5" t="s">
        <v>149</v>
      </c>
      <c r="E89" s="5" t="s">
        <v>33</v>
      </c>
      <c r="F89" s="5" t="s">
        <v>0</v>
      </c>
      <c r="G89" s="5" t="s">
        <v>0</v>
      </c>
      <c r="H89" s="6" t="s">
        <v>0</v>
      </c>
      <c r="I89" s="6" t="s">
        <v>0</v>
      </c>
      <c r="J89" s="6" t="s">
        <v>0</v>
      </c>
      <c r="K89" s="60" t="s">
        <v>0</v>
      </c>
      <c r="L89" s="71" t="s">
        <v>0</v>
      </c>
      <c r="M89" s="72">
        <f>M90</f>
        <v>25500000</v>
      </c>
      <c r="N89" s="72">
        <f t="shared" si="18"/>
        <v>199500</v>
      </c>
      <c r="O89" s="72">
        <f t="shared" si="18"/>
        <v>199500</v>
      </c>
      <c r="P89" s="81">
        <f t="shared" si="12"/>
        <v>7.8235294117647066E-3</v>
      </c>
    </row>
    <row r="90" spans="1:16" ht="80.099999999999994" customHeight="1" x14ac:dyDescent="0.2">
      <c r="A90" s="4" t="s">
        <v>34</v>
      </c>
      <c r="B90" s="5" t="s">
        <v>117</v>
      </c>
      <c r="C90" s="5" t="s">
        <v>31</v>
      </c>
      <c r="D90" s="5" t="s">
        <v>149</v>
      </c>
      <c r="E90" s="5" t="s">
        <v>33</v>
      </c>
      <c r="F90" s="5" t="s">
        <v>0</v>
      </c>
      <c r="G90" s="5" t="s">
        <v>0</v>
      </c>
      <c r="H90" s="6" t="s">
        <v>0</v>
      </c>
      <c r="I90" s="6" t="s">
        <v>0</v>
      </c>
      <c r="J90" s="6" t="s">
        <v>0</v>
      </c>
      <c r="K90" s="60" t="s">
        <v>0</v>
      </c>
      <c r="L90" s="71" t="s">
        <v>0</v>
      </c>
      <c r="M90" s="72">
        <f>M91</f>
        <v>25500000</v>
      </c>
      <c r="N90" s="72">
        <f t="shared" si="18"/>
        <v>199500</v>
      </c>
      <c r="O90" s="72">
        <f t="shared" si="18"/>
        <v>199500</v>
      </c>
      <c r="P90" s="81">
        <f t="shared" si="12"/>
        <v>7.8235294117647066E-3</v>
      </c>
    </row>
    <row r="91" spans="1:16" ht="15" customHeight="1" x14ac:dyDescent="0.2">
      <c r="A91" s="7" t="s">
        <v>120</v>
      </c>
      <c r="B91" s="5" t="s">
        <v>117</v>
      </c>
      <c r="C91" s="5" t="s">
        <v>31</v>
      </c>
      <c r="D91" s="5" t="s">
        <v>149</v>
      </c>
      <c r="E91" s="5" t="s">
        <v>33</v>
      </c>
      <c r="F91" s="5" t="s">
        <v>121</v>
      </c>
      <c r="G91" s="5" t="s">
        <v>0</v>
      </c>
      <c r="H91" s="5" t="s">
        <v>0</v>
      </c>
      <c r="I91" s="5" t="s">
        <v>0</v>
      </c>
      <c r="J91" s="5" t="s">
        <v>0</v>
      </c>
      <c r="K91" s="61" t="s">
        <v>0</v>
      </c>
      <c r="L91" s="73" t="s">
        <v>0</v>
      </c>
      <c r="M91" s="72">
        <f>M92</f>
        <v>25500000</v>
      </c>
      <c r="N91" s="72">
        <f t="shared" si="18"/>
        <v>199500</v>
      </c>
      <c r="O91" s="72">
        <f t="shared" si="18"/>
        <v>199500</v>
      </c>
      <c r="P91" s="81">
        <f t="shared" si="12"/>
        <v>7.8235294117647066E-3</v>
      </c>
    </row>
    <row r="92" spans="1:16" ht="15" customHeight="1" x14ac:dyDescent="0.2">
      <c r="A92" s="7" t="s">
        <v>122</v>
      </c>
      <c r="B92" s="5" t="s">
        <v>117</v>
      </c>
      <c r="C92" s="5" t="s">
        <v>31</v>
      </c>
      <c r="D92" s="5" t="s">
        <v>149</v>
      </c>
      <c r="E92" s="5" t="s">
        <v>33</v>
      </c>
      <c r="F92" s="5" t="s">
        <v>121</v>
      </c>
      <c r="G92" s="5" t="s">
        <v>29</v>
      </c>
      <c r="H92" s="5" t="s">
        <v>0</v>
      </c>
      <c r="I92" s="5" t="s">
        <v>0</v>
      </c>
      <c r="J92" s="5" t="s">
        <v>0</v>
      </c>
      <c r="K92" s="61" t="s">
        <v>0</v>
      </c>
      <c r="L92" s="73" t="s">
        <v>0</v>
      </c>
      <c r="M92" s="72">
        <f>M93+M96</f>
        <v>25500000</v>
      </c>
      <c r="N92" s="72">
        <f t="shared" ref="N92:O92" si="19">N93+N96</f>
        <v>199500</v>
      </c>
      <c r="O92" s="72">
        <f t="shared" si="19"/>
        <v>199500</v>
      </c>
      <c r="P92" s="81">
        <f t="shared" si="12"/>
        <v>7.8235294117647066E-3</v>
      </c>
    </row>
    <row r="93" spans="1:16" ht="48.95" customHeight="1" x14ac:dyDescent="0.2">
      <c r="A93" s="4" t="s">
        <v>38</v>
      </c>
      <c r="B93" s="5" t="s">
        <v>117</v>
      </c>
      <c r="C93" s="5" t="s">
        <v>31</v>
      </c>
      <c r="D93" s="5" t="s">
        <v>149</v>
      </c>
      <c r="E93" s="5" t="s">
        <v>33</v>
      </c>
      <c r="F93" s="5" t="s">
        <v>121</v>
      </c>
      <c r="G93" s="5" t="s">
        <v>29</v>
      </c>
      <c r="H93" s="5" t="s">
        <v>39</v>
      </c>
      <c r="I93" s="6" t="s">
        <v>0</v>
      </c>
      <c r="J93" s="6" t="s">
        <v>0</v>
      </c>
      <c r="K93" s="60" t="s">
        <v>0</v>
      </c>
      <c r="L93" s="71" t="s">
        <v>0</v>
      </c>
      <c r="M93" s="72">
        <f>M94</f>
        <v>8500000</v>
      </c>
      <c r="N93" s="72">
        <f t="shared" ref="N93:O94" si="20">N94</f>
        <v>0</v>
      </c>
      <c r="O93" s="72">
        <f t="shared" si="20"/>
        <v>0</v>
      </c>
      <c r="P93" s="81">
        <f t="shared" si="12"/>
        <v>0</v>
      </c>
    </row>
    <row r="94" spans="1:16" ht="64.5" customHeight="1" x14ac:dyDescent="0.2">
      <c r="A94" s="4" t="s">
        <v>40</v>
      </c>
      <c r="B94" s="5" t="s">
        <v>117</v>
      </c>
      <c r="C94" s="5" t="s">
        <v>31</v>
      </c>
      <c r="D94" s="5" t="s">
        <v>149</v>
      </c>
      <c r="E94" s="5" t="s">
        <v>33</v>
      </c>
      <c r="F94" s="5" t="s">
        <v>121</v>
      </c>
      <c r="G94" s="5" t="s">
        <v>29</v>
      </c>
      <c r="H94" s="5" t="s">
        <v>39</v>
      </c>
      <c r="I94" s="5" t="s">
        <v>41</v>
      </c>
      <c r="J94" s="5" t="s">
        <v>0</v>
      </c>
      <c r="K94" s="61" t="s">
        <v>0</v>
      </c>
      <c r="L94" s="73" t="s">
        <v>0</v>
      </c>
      <c r="M94" s="72">
        <f>M95</f>
        <v>8500000</v>
      </c>
      <c r="N94" s="72">
        <f t="shared" si="20"/>
        <v>0</v>
      </c>
      <c r="O94" s="72">
        <f t="shared" si="20"/>
        <v>0</v>
      </c>
      <c r="P94" s="81">
        <f t="shared" si="12"/>
        <v>0</v>
      </c>
    </row>
    <row r="95" spans="1:16" ht="48.95" customHeight="1" x14ac:dyDescent="0.2">
      <c r="A95" s="12" t="s">
        <v>150</v>
      </c>
      <c r="B95" s="2" t="s">
        <v>117</v>
      </c>
      <c r="C95" s="2" t="s">
        <v>31</v>
      </c>
      <c r="D95" s="2" t="s">
        <v>149</v>
      </c>
      <c r="E95" s="2" t="s">
        <v>33</v>
      </c>
      <c r="F95" s="2" t="s">
        <v>121</v>
      </c>
      <c r="G95" s="2" t="s">
        <v>29</v>
      </c>
      <c r="H95" s="2" t="s">
        <v>39</v>
      </c>
      <c r="I95" s="2" t="s">
        <v>41</v>
      </c>
      <c r="J95" s="3" t="s">
        <v>124</v>
      </c>
      <c r="K95" s="62" t="s">
        <v>151</v>
      </c>
      <c r="L95" s="74" t="s">
        <v>57</v>
      </c>
      <c r="M95" s="75">
        <v>8500000</v>
      </c>
      <c r="N95" s="75">
        <v>0</v>
      </c>
      <c r="O95" s="75">
        <v>0</v>
      </c>
      <c r="P95" s="83">
        <f t="shared" si="12"/>
        <v>0</v>
      </c>
    </row>
    <row r="96" spans="1:16" ht="96.6" customHeight="1" x14ac:dyDescent="0.2">
      <c r="A96" s="4" t="s">
        <v>152</v>
      </c>
      <c r="B96" s="5" t="s">
        <v>117</v>
      </c>
      <c r="C96" s="5" t="s">
        <v>31</v>
      </c>
      <c r="D96" s="5" t="s">
        <v>149</v>
      </c>
      <c r="E96" s="5" t="s">
        <v>33</v>
      </c>
      <c r="F96" s="5" t="s">
        <v>121</v>
      </c>
      <c r="G96" s="5" t="s">
        <v>29</v>
      </c>
      <c r="H96" s="5" t="s">
        <v>153</v>
      </c>
      <c r="I96" s="6" t="s">
        <v>0</v>
      </c>
      <c r="J96" s="6" t="s">
        <v>0</v>
      </c>
      <c r="K96" s="60" t="s">
        <v>0</v>
      </c>
      <c r="L96" s="71" t="s">
        <v>0</v>
      </c>
      <c r="M96" s="72">
        <f>M97</f>
        <v>17000000</v>
      </c>
      <c r="N96" s="72">
        <f t="shared" ref="N96:O96" si="21">N97</f>
        <v>199500</v>
      </c>
      <c r="O96" s="72">
        <f t="shared" si="21"/>
        <v>199500</v>
      </c>
      <c r="P96" s="81">
        <f t="shared" si="12"/>
        <v>1.1735294117647059E-2</v>
      </c>
    </row>
    <row r="97" spans="1:16" ht="64.5" customHeight="1" x14ac:dyDescent="0.2">
      <c r="A97" s="4" t="s">
        <v>40</v>
      </c>
      <c r="B97" s="5" t="s">
        <v>117</v>
      </c>
      <c r="C97" s="5" t="s">
        <v>31</v>
      </c>
      <c r="D97" s="5" t="s">
        <v>149</v>
      </c>
      <c r="E97" s="5" t="s">
        <v>33</v>
      </c>
      <c r="F97" s="5" t="s">
        <v>121</v>
      </c>
      <c r="G97" s="5" t="s">
        <v>29</v>
      </c>
      <c r="H97" s="5" t="s">
        <v>153</v>
      </c>
      <c r="I97" s="5" t="s">
        <v>41</v>
      </c>
      <c r="J97" s="5" t="s">
        <v>0</v>
      </c>
      <c r="K97" s="61" t="s">
        <v>0</v>
      </c>
      <c r="L97" s="73" t="s">
        <v>0</v>
      </c>
      <c r="M97" s="72">
        <f>SUM(M98:M99)</f>
        <v>17000000</v>
      </c>
      <c r="N97" s="72">
        <f t="shared" ref="N97:O97" si="22">SUM(N98:N99)</f>
        <v>199500</v>
      </c>
      <c r="O97" s="72">
        <f t="shared" si="22"/>
        <v>199500</v>
      </c>
      <c r="P97" s="81">
        <f t="shared" si="12"/>
        <v>1.1735294117647059E-2</v>
      </c>
    </row>
    <row r="98" spans="1:16" ht="48.95" customHeight="1" x14ac:dyDescent="0.2">
      <c r="A98" s="12" t="s">
        <v>154</v>
      </c>
      <c r="B98" s="2" t="s">
        <v>117</v>
      </c>
      <c r="C98" s="2" t="s">
        <v>31</v>
      </c>
      <c r="D98" s="2" t="s">
        <v>149</v>
      </c>
      <c r="E98" s="2" t="s">
        <v>33</v>
      </c>
      <c r="F98" s="2" t="s">
        <v>121</v>
      </c>
      <c r="G98" s="2" t="s">
        <v>29</v>
      </c>
      <c r="H98" s="2" t="s">
        <v>153</v>
      </c>
      <c r="I98" s="2" t="s">
        <v>41</v>
      </c>
      <c r="J98" s="3" t="s">
        <v>124</v>
      </c>
      <c r="K98" s="62" t="s">
        <v>151</v>
      </c>
      <c r="L98" s="74" t="s">
        <v>57</v>
      </c>
      <c r="M98" s="75">
        <v>8500000</v>
      </c>
      <c r="N98" s="75">
        <v>99800</v>
      </c>
      <c r="O98" s="75">
        <v>99800</v>
      </c>
      <c r="P98" s="83">
        <f t="shared" si="12"/>
        <v>1.1741176470588236E-2</v>
      </c>
    </row>
    <row r="99" spans="1:16" ht="48.95" customHeight="1" x14ac:dyDescent="0.2">
      <c r="A99" s="12" t="s">
        <v>155</v>
      </c>
      <c r="B99" s="2" t="s">
        <v>117</v>
      </c>
      <c r="C99" s="2" t="s">
        <v>31</v>
      </c>
      <c r="D99" s="2" t="s">
        <v>149</v>
      </c>
      <c r="E99" s="2" t="s">
        <v>33</v>
      </c>
      <c r="F99" s="2" t="s">
        <v>121</v>
      </c>
      <c r="G99" s="2" t="s">
        <v>29</v>
      </c>
      <c r="H99" s="2" t="s">
        <v>153</v>
      </c>
      <c r="I99" s="2" t="s">
        <v>41</v>
      </c>
      <c r="J99" s="3" t="s">
        <v>124</v>
      </c>
      <c r="K99" s="62" t="s">
        <v>151</v>
      </c>
      <c r="L99" s="74" t="s">
        <v>57</v>
      </c>
      <c r="M99" s="75">
        <v>8500000</v>
      </c>
      <c r="N99" s="75">
        <v>99700</v>
      </c>
      <c r="O99" s="75">
        <v>99700</v>
      </c>
      <c r="P99" s="83">
        <f t="shared" si="12"/>
        <v>1.1729411764705882E-2</v>
      </c>
    </row>
    <row r="100" spans="1:16" s="15" customFormat="1" ht="31.5" x14ac:dyDescent="0.2">
      <c r="A100" s="16" t="s">
        <v>170</v>
      </c>
      <c r="B100" s="17" t="s">
        <v>151</v>
      </c>
      <c r="C100" s="17" t="s">
        <v>0</v>
      </c>
      <c r="D100" s="17" t="s">
        <v>0</v>
      </c>
      <c r="E100" s="17" t="s">
        <v>0</v>
      </c>
      <c r="F100" s="17" t="s">
        <v>0</v>
      </c>
      <c r="G100" s="17" t="s">
        <v>0</v>
      </c>
      <c r="H100" s="18" t="s">
        <v>0</v>
      </c>
      <c r="I100" s="18" t="s">
        <v>0</v>
      </c>
      <c r="J100" s="18" t="s">
        <v>0</v>
      </c>
      <c r="K100" s="64" t="s">
        <v>0</v>
      </c>
      <c r="L100" s="78" t="s">
        <v>0</v>
      </c>
      <c r="M100" s="79">
        <f>M101+M109</f>
        <v>61902702</v>
      </c>
      <c r="N100" s="79">
        <f t="shared" ref="N100:O100" si="23">N101+N109</f>
        <v>0</v>
      </c>
      <c r="O100" s="79">
        <f t="shared" si="23"/>
        <v>450000</v>
      </c>
      <c r="P100" s="81">
        <f t="shared" si="12"/>
        <v>7.2694726637296059E-3</v>
      </c>
    </row>
    <row r="101" spans="1:16" s="15" customFormat="1" ht="31.5" x14ac:dyDescent="0.2">
      <c r="A101" s="16" t="s">
        <v>171</v>
      </c>
      <c r="B101" s="17" t="s">
        <v>151</v>
      </c>
      <c r="C101" s="17" t="s">
        <v>31</v>
      </c>
      <c r="D101" s="17" t="s">
        <v>25</v>
      </c>
      <c r="E101" s="17" t="s">
        <v>0</v>
      </c>
      <c r="F101" s="17" t="s">
        <v>0</v>
      </c>
      <c r="G101" s="17" t="s">
        <v>0</v>
      </c>
      <c r="H101" s="18" t="s">
        <v>0</v>
      </c>
      <c r="I101" s="18" t="s">
        <v>0</v>
      </c>
      <c r="J101" s="18" t="s">
        <v>0</v>
      </c>
      <c r="K101" s="64" t="s">
        <v>0</v>
      </c>
      <c r="L101" s="78" t="s">
        <v>0</v>
      </c>
      <c r="M101" s="79">
        <f t="shared" ref="M101:M107" si="24">M102</f>
        <v>42000000</v>
      </c>
      <c r="N101" s="79">
        <f t="shared" ref="N101:O107" si="25">N102</f>
        <v>0</v>
      </c>
      <c r="O101" s="79">
        <f t="shared" si="25"/>
        <v>0</v>
      </c>
      <c r="P101" s="81">
        <f t="shared" si="12"/>
        <v>0</v>
      </c>
    </row>
    <row r="102" spans="1:16" s="15" customFormat="1" ht="31.5" x14ac:dyDescent="0.2">
      <c r="A102" s="16" t="s">
        <v>172</v>
      </c>
      <c r="B102" s="17" t="s">
        <v>151</v>
      </c>
      <c r="C102" s="17" t="s">
        <v>31</v>
      </c>
      <c r="D102" s="17" t="s">
        <v>25</v>
      </c>
      <c r="E102" s="17" t="s">
        <v>173</v>
      </c>
      <c r="F102" s="17" t="s">
        <v>0</v>
      </c>
      <c r="G102" s="17" t="s">
        <v>0</v>
      </c>
      <c r="H102" s="18" t="s">
        <v>0</v>
      </c>
      <c r="I102" s="18" t="s">
        <v>0</v>
      </c>
      <c r="J102" s="18" t="s">
        <v>0</v>
      </c>
      <c r="K102" s="64" t="s">
        <v>0</v>
      </c>
      <c r="L102" s="78" t="s">
        <v>0</v>
      </c>
      <c r="M102" s="79">
        <f t="shared" si="24"/>
        <v>42000000</v>
      </c>
      <c r="N102" s="79">
        <f t="shared" si="25"/>
        <v>0</v>
      </c>
      <c r="O102" s="79">
        <f t="shared" si="25"/>
        <v>0</v>
      </c>
      <c r="P102" s="81">
        <f t="shared" si="12"/>
        <v>0</v>
      </c>
    </row>
    <row r="103" spans="1:16" s="15" customFormat="1" ht="78.75" x14ac:dyDescent="0.2">
      <c r="A103" s="16" t="s">
        <v>174</v>
      </c>
      <c r="B103" s="17" t="s">
        <v>151</v>
      </c>
      <c r="C103" s="17" t="s">
        <v>31</v>
      </c>
      <c r="D103" s="17" t="s">
        <v>25</v>
      </c>
      <c r="E103" s="17" t="s">
        <v>173</v>
      </c>
      <c r="F103" s="17" t="s">
        <v>0</v>
      </c>
      <c r="G103" s="17" t="s">
        <v>0</v>
      </c>
      <c r="H103" s="18" t="s">
        <v>0</v>
      </c>
      <c r="I103" s="18" t="s">
        <v>0</v>
      </c>
      <c r="J103" s="18" t="s">
        <v>0</v>
      </c>
      <c r="K103" s="64" t="s">
        <v>0</v>
      </c>
      <c r="L103" s="78" t="s">
        <v>0</v>
      </c>
      <c r="M103" s="79">
        <f t="shared" si="24"/>
        <v>42000000</v>
      </c>
      <c r="N103" s="79">
        <f t="shared" si="25"/>
        <v>0</v>
      </c>
      <c r="O103" s="79">
        <f t="shared" si="25"/>
        <v>0</v>
      </c>
      <c r="P103" s="81">
        <f t="shared" si="12"/>
        <v>0</v>
      </c>
    </row>
    <row r="104" spans="1:16" s="15" customFormat="1" ht="15.75" x14ac:dyDescent="0.2">
      <c r="A104" s="19" t="s">
        <v>175</v>
      </c>
      <c r="B104" s="17" t="s">
        <v>151</v>
      </c>
      <c r="C104" s="17" t="s">
        <v>31</v>
      </c>
      <c r="D104" s="17" t="s">
        <v>25</v>
      </c>
      <c r="E104" s="17" t="s">
        <v>173</v>
      </c>
      <c r="F104" s="17" t="s">
        <v>176</v>
      </c>
      <c r="G104" s="17" t="s">
        <v>0</v>
      </c>
      <c r="H104" s="17" t="s">
        <v>0</v>
      </c>
      <c r="I104" s="17" t="s">
        <v>0</v>
      </c>
      <c r="J104" s="17" t="s">
        <v>0</v>
      </c>
      <c r="K104" s="65" t="s">
        <v>0</v>
      </c>
      <c r="L104" s="80" t="s">
        <v>0</v>
      </c>
      <c r="M104" s="79">
        <f t="shared" si="24"/>
        <v>42000000</v>
      </c>
      <c r="N104" s="79">
        <f t="shared" si="25"/>
        <v>0</v>
      </c>
      <c r="O104" s="79">
        <f t="shared" si="25"/>
        <v>0</v>
      </c>
      <c r="P104" s="81">
        <f t="shared" si="12"/>
        <v>0</v>
      </c>
    </row>
    <row r="105" spans="1:16" s="15" customFormat="1" ht="15.75" x14ac:dyDescent="0.2">
      <c r="A105" s="19" t="s">
        <v>177</v>
      </c>
      <c r="B105" s="17" t="s">
        <v>151</v>
      </c>
      <c r="C105" s="17" t="s">
        <v>31</v>
      </c>
      <c r="D105" s="17" t="s">
        <v>25</v>
      </c>
      <c r="E105" s="17" t="s">
        <v>173</v>
      </c>
      <c r="F105" s="17" t="s">
        <v>176</v>
      </c>
      <c r="G105" s="17" t="s">
        <v>127</v>
      </c>
      <c r="H105" s="17" t="s">
        <v>0</v>
      </c>
      <c r="I105" s="17" t="s">
        <v>0</v>
      </c>
      <c r="J105" s="17" t="s">
        <v>0</v>
      </c>
      <c r="K105" s="65" t="s">
        <v>0</v>
      </c>
      <c r="L105" s="80" t="s">
        <v>0</v>
      </c>
      <c r="M105" s="79">
        <f t="shared" si="24"/>
        <v>42000000</v>
      </c>
      <c r="N105" s="79">
        <f t="shared" si="25"/>
        <v>0</v>
      </c>
      <c r="O105" s="79">
        <f t="shared" si="25"/>
        <v>0</v>
      </c>
      <c r="P105" s="81">
        <f t="shared" si="12"/>
        <v>0</v>
      </c>
    </row>
    <row r="106" spans="1:16" s="15" customFormat="1" ht="47.25" x14ac:dyDescent="0.2">
      <c r="A106" s="16" t="s">
        <v>38</v>
      </c>
      <c r="B106" s="17" t="s">
        <v>151</v>
      </c>
      <c r="C106" s="17" t="s">
        <v>31</v>
      </c>
      <c r="D106" s="17" t="s">
        <v>25</v>
      </c>
      <c r="E106" s="17" t="s">
        <v>173</v>
      </c>
      <c r="F106" s="17" t="s">
        <v>176</v>
      </c>
      <c r="G106" s="17" t="s">
        <v>127</v>
      </c>
      <c r="H106" s="17" t="s">
        <v>39</v>
      </c>
      <c r="I106" s="18" t="s">
        <v>0</v>
      </c>
      <c r="J106" s="18" t="s">
        <v>0</v>
      </c>
      <c r="K106" s="64" t="s">
        <v>0</v>
      </c>
      <c r="L106" s="78" t="s">
        <v>0</v>
      </c>
      <c r="M106" s="79">
        <f t="shared" si="24"/>
        <v>42000000</v>
      </c>
      <c r="N106" s="79">
        <f t="shared" si="25"/>
        <v>0</v>
      </c>
      <c r="O106" s="79">
        <f t="shared" si="25"/>
        <v>0</v>
      </c>
      <c r="P106" s="81">
        <f t="shared" si="12"/>
        <v>0</v>
      </c>
    </row>
    <row r="107" spans="1:16" s="15" customFormat="1" ht="94.5" x14ac:dyDescent="0.2">
      <c r="A107" s="16" t="s">
        <v>178</v>
      </c>
      <c r="B107" s="17" t="s">
        <v>151</v>
      </c>
      <c r="C107" s="17" t="s">
        <v>31</v>
      </c>
      <c r="D107" s="17" t="s">
        <v>25</v>
      </c>
      <c r="E107" s="17" t="s">
        <v>173</v>
      </c>
      <c r="F107" s="17" t="s">
        <v>176</v>
      </c>
      <c r="G107" s="17" t="s">
        <v>127</v>
      </c>
      <c r="H107" s="17" t="s">
        <v>39</v>
      </c>
      <c r="I107" s="17" t="s">
        <v>179</v>
      </c>
      <c r="J107" s="17" t="s">
        <v>0</v>
      </c>
      <c r="K107" s="65" t="s">
        <v>0</v>
      </c>
      <c r="L107" s="80" t="s">
        <v>0</v>
      </c>
      <c r="M107" s="79">
        <f t="shared" si="24"/>
        <v>42000000</v>
      </c>
      <c r="N107" s="79">
        <f t="shared" si="25"/>
        <v>0</v>
      </c>
      <c r="O107" s="79">
        <f t="shared" si="25"/>
        <v>0</v>
      </c>
      <c r="P107" s="81">
        <f t="shared" si="12"/>
        <v>0</v>
      </c>
    </row>
    <row r="108" spans="1:16" s="15" customFormat="1" ht="47.25" x14ac:dyDescent="0.2">
      <c r="A108" s="12" t="s">
        <v>180</v>
      </c>
      <c r="B108" s="13" t="s">
        <v>151</v>
      </c>
      <c r="C108" s="13" t="s">
        <v>31</v>
      </c>
      <c r="D108" s="13" t="s">
        <v>25</v>
      </c>
      <c r="E108" s="13" t="s">
        <v>173</v>
      </c>
      <c r="F108" s="13" t="s">
        <v>176</v>
      </c>
      <c r="G108" s="13" t="s">
        <v>127</v>
      </c>
      <c r="H108" s="13" t="s">
        <v>39</v>
      </c>
      <c r="I108" s="13" t="s">
        <v>179</v>
      </c>
      <c r="J108" s="14" t="s">
        <v>181</v>
      </c>
      <c r="K108" s="63" t="s">
        <v>182</v>
      </c>
      <c r="L108" s="76" t="s">
        <v>57</v>
      </c>
      <c r="M108" s="77">
        <v>42000000</v>
      </c>
      <c r="N108" s="77">
        <v>0</v>
      </c>
      <c r="O108" s="77">
        <v>0</v>
      </c>
      <c r="P108" s="83">
        <f t="shared" si="12"/>
        <v>0</v>
      </c>
    </row>
    <row r="109" spans="1:16" s="15" customFormat="1" ht="31.5" x14ac:dyDescent="0.2">
      <c r="A109" s="16" t="s">
        <v>183</v>
      </c>
      <c r="B109" s="17" t="s">
        <v>151</v>
      </c>
      <c r="C109" s="17" t="s">
        <v>31</v>
      </c>
      <c r="D109" s="17" t="s">
        <v>564</v>
      </c>
      <c r="E109" s="17" t="s">
        <v>0</v>
      </c>
      <c r="F109" s="17" t="s">
        <v>0</v>
      </c>
      <c r="G109" s="17" t="s">
        <v>0</v>
      </c>
      <c r="H109" s="18" t="s">
        <v>0</v>
      </c>
      <c r="I109" s="18" t="s">
        <v>0</v>
      </c>
      <c r="J109" s="18" t="s">
        <v>0</v>
      </c>
      <c r="K109" s="64" t="s">
        <v>0</v>
      </c>
      <c r="L109" s="78" t="s">
        <v>0</v>
      </c>
      <c r="M109" s="79">
        <f>M110</f>
        <v>19902702</v>
      </c>
      <c r="N109" s="79">
        <f t="shared" ref="N109:O109" si="26">N110</f>
        <v>0</v>
      </c>
      <c r="O109" s="79">
        <f t="shared" si="26"/>
        <v>450000</v>
      </c>
      <c r="P109" s="81">
        <f t="shared" si="12"/>
        <v>2.2609995366458281E-2</v>
      </c>
    </row>
    <row r="110" spans="1:16" s="15" customFormat="1" ht="31.5" x14ac:dyDescent="0.2">
      <c r="A110" s="16" t="s">
        <v>172</v>
      </c>
      <c r="B110" s="17" t="s">
        <v>151</v>
      </c>
      <c r="C110" s="17" t="s">
        <v>31</v>
      </c>
      <c r="D110" s="17" t="s">
        <v>564</v>
      </c>
      <c r="E110" s="17" t="s">
        <v>173</v>
      </c>
      <c r="F110" s="17" t="s">
        <v>0</v>
      </c>
      <c r="G110" s="17" t="s">
        <v>0</v>
      </c>
      <c r="H110" s="18" t="s">
        <v>0</v>
      </c>
      <c r="I110" s="18" t="s">
        <v>0</v>
      </c>
      <c r="J110" s="18" t="s">
        <v>0</v>
      </c>
      <c r="K110" s="64" t="s">
        <v>0</v>
      </c>
      <c r="L110" s="78" t="s">
        <v>0</v>
      </c>
      <c r="M110" s="79">
        <f>M111+M117+M123</f>
        <v>19902702</v>
      </c>
      <c r="N110" s="79">
        <f t="shared" ref="N110:O110" si="27">N111+N117+N123</f>
        <v>0</v>
      </c>
      <c r="O110" s="79">
        <f t="shared" si="27"/>
        <v>450000</v>
      </c>
      <c r="P110" s="81">
        <f t="shared" si="12"/>
        <v>2.2609995366458281E-2</v>
      </c>
    </row>
    <row r="111" spans="1:16" s="15" customFormat="1" ht="78.75" x14ac:dyDescent="0.2">
      <c r="A111" s="16" t="s">
        <v>184</v>
      </c>
      <c r="B111" s="17" t="s">
        <v>151</v>
      </c>
      <c r="C111" s="17" t="s">
        <v>31</v>
      </c>
      <c r="D111" s="17" t="s">
        <v>564</v>
      </c>
      <c r="E111" s="17" t="s">
        <v>173</v>
      </c>
      <c r="F111" s="17" t="s">
        <v>0</v>
      </c>
      <c r="G111" s="17" t="s">
        <v>0</v>
      </c>
      <c r="H111" s="18" t="s">
        <v>0</v>
      </c>
      <c r="I111" s="18" t="s">
        <v>0</v>
      </c>
      <c r="J111" s="18" t="s">
        <v>0</v>
      </c>
      <c r="K111" s="64" t="s">
        <v>0</v>
      </c>
      <c r="L111" s="78" t="s">
        <v>0</v>
      </c>
      <c r="M111" s="79">
        <f>M112</f>
        <v>5500000</v>
      </c>
      <c r="N111" s="79">
        <f t="shared" ref="N111:O115" si="28">N112</f>
        <v>0</v>
      </c>
      <c r="O111" s="79">
        <f t="shared" si="28"/>
        <v>450000</v>
      </c>
      <c r="P111" s="81">
        <f t="shared" si="12"/>
        <v>8.1818181818181818E-2</v>
      </c>
    </row>
    <row r="112" spans="1:16" s="15" customFormat="1" ht="15.75" x14ac:dyDescent="0.2">
      <c r="A112" s="19" t="s">
        <v>175</v>
      </c>
      <c r="B112" s="17" t="s">
        <v>151</v>
      </c>
      <c r="C112" s="17" t="s">
        <v>31</v>
      </c>
      <c r="D112" s="17" t="s">
        <v>564</v>
      </c>
      <c r="E112" s="17" t="s">
        <v>173</v>
      </c>
      <c r="F112" s="17" t="s">
        <v>176</v>
      </c>
      <c r="G112" s="17" t="s">
        <v>0</v>
      </c>
      <c r="H112" s="17" t="s">
        <v>0</v>
      </c>
      <c r="I112" s="17" t="s">
        <v>0</v>
      </c>
      <c r="J112" s="17" t="s">
        <v>0</v>
      </c>
      <c r="K112" s="65" t="s">
        <v>0</v>
      </c>
      <c r="L112" s="80" t="s">
        <v>0</v>
      </c>
      <c r="M112" s="79">
        <f>M113</f>
        <v>5500000</v>
      </c>
      <c r="N112" s="79">
        <f t="shared" si="28"/>
        <v>0</v>
      </c>
      <c r="O112" s="79">
        <f t="shared" si="28"/>
        <v>450000</v>
      </c>
      <c r="P112" s="81">
        <f t="shared" si="12"/>
        <v>8.1818181818181818E-2</v>
      </c>
    </row>
    <row r="113" spans="1:16" s="15" customFormat="1" ht="15.75" x14ac:dyDescent="0.2">
      <c r="A113" s="19" t="s">
        <v>177</v>
      </c>
      <c r="B113" s="17" t="s">
        <v>151</v>
      </c>
      <c r="C113" s="17" t="s">
        <v>31</v>
      </c>
      <c r="D113" s="17" t="s">
        <v>564</v>
      </c>
      <c r="E113" s="17" t="s">
        <v>173</v>
      </c>
      <c r="F113" s="17" t="s">
        <v>176</v>
      </c>
      <c r="G113" s="17" t="s">
        <v>127</v>
      </c>
      <c r="H113" s="17" t="s">
        <v>0</v>
      </c>
      <c r="I113" s="17" t="s">
        <v>0</v>
      </c>
      <c r="J113" s="17" t="s">
        <v>0</v>
      </c>
      <c r="K113" s="65" t="s">
        <v>0</v>
      </c>
      <c r="L113" s="80" t="s">
        <v>0</v>
      </c>
      <c r="M113" s="79">
        <f>M114</f>
        <v>5500000</v>
      </c>
      <c r="N113" s="79">
        <f t="shared" si="28"/>
        <v>0</v>
      </c>
      <c r="O113" s="79">
        <f t="shared" si="28"/>
        <v>450000</v>
      </c>
      <c r="P113" s="81">
        <f t="shared" si="12"/>
        <v>8.1818181818181818E-2</v>
      </c>
    </row>
    <row r="114" spans="1:16" s="15" customFormat="1" ht="31.5" x14ac:dyDescent="0.2">
      <c r="A114" s="16" t="s">
        <v>185</v>
      </c>
      <c r="B114" s="17" t="s">
        <v>151</v>
      </c>
      <c r="C114" s="17" t="s">
        <v>31</v>
      </c>
      <c r="D114" s="17" t="s">
        <v>564</v>
      </c>
      <c r="E114" s="17" t="s">
        <v>173</v>
      </c>
      <c r="F114" s="17" t="s">
        <v>176</v>
      </c>
      <c r="G114" s="17" t="s">
        <v>127</v>
      </c>
      <c r="H114" s="17" t="s">
        <v>186</v>
      </c>
      <c r="I114" s="18" t="s">
        <v>0</v>
      </c>
      <c r="J114" s="18" t="s">
        <v>0</v>
      </c>
      <c r="K114" s="64" t="s">
        <v>0</v>
      </c>
      <c r="L114" s="78" t="s">
        <v>0</v>
      </c>
      <c r="M114" s="79">
        <f>M115</f>
        <v>5500000</v>
      </c>
      <c r="N114" s="79">
        <f t="shared" si="28"/>
        <v>0</v>
      </c>
      <c r="O114" s="79">
        <f t="shared" si="28"/>
        <v>450000</v>
      </c>
      <c r="P114" s="81">
        <f t="shared" si="12"/>
        <v>8.1818181818181818E-2</v>
      </c>
    </row>
    <row r="115" spans="1:16" s="15" customFormat="1" ht="94.5" x14ac:dyDescent="0.2">
      <c r="A115" s="16" t="s">
        <v>187</v>
      </c>
      <c r="B115" s="17" t="s">
        <v>151</v>
      </c>
      <c r="C115" s="17" t="s">
        <v>31</v>
      </c>
      <c r="D115" s="17" t="s">
        <v>564</v>
      </c>
      <c r="E115" s="17" t="s">
        <v>173</v>
      </c>
      <c r="F115" s="17" t="s">
        <v>176</v>
      </c>
      <c r="G115" s="17" t="s">
        <v>127</v>
      </c>
      <c r="H115" s="17" t="s">
        <v>186</v>
      </c>
      <c r="I115" s="17" t="s">
        <v>188</v>
      </c>
      <c r="J115" s="17" t="s">
        <v>0</v>
      </c>
      <c r="K115" s="65" t="s">
        <v>0</v>
      </c>
      <c r="L115" s="80" t="s">
        <v>0</v>
      </c>
      <c r="M115" s="79">
        <f>M116</f>
        <v>5500000</v>
      </c>
      <c r="N115" s="79">
        <f t="shared" si="28"/>
        <v>0</v>
      </c>
      <c r="O115" s="79">
        <f t="shared" si="28"/>
        <v>450000</v>
      </c>
      <c r="P115" s="81">
        <f t="shared" si="12"/>
        <v>8.1818181818181818E-2</v>
      </c>
    </row>
    <row r="116" spans="1:16" s="15" customFormat="1" ht="47.25" x14ac:dyDescent="0.2">
      <c r="A116" s="12" t="s">
        <v>189</v>
      </c>
      <c r="B116" s="13" t="s">
        <v>151</v>
      </c>
      <c r="C116" s="13" t="s">
        <v>31</v>
      </c>
      <c r="D116" s="13" t="s">
        <v>564</v>
      </c>
      <c r="E116" s="13" t="s">
        <v>173</v>
      </c>
      <c r="F116" s="13" t="s">
        <v>176</v>
      </c>
      <c r="G116" s="13" t="s">
        <v>127</v>
      </c>
      <c r="H116" s="13" t="s">
        <v>186</v>
      </c>
      <c r="I116" s="13" t="s">
        <v>188</v>
      </c>
      <c r="J116" s="14" t="s">
        <v>181</v>
      </c>
      <c r="K116" s="63" t="s">
        <v>190</v>
      </c>
      <c r="L116" s="76" t="s">
        <v>43</v>
      </c>
      <c r="M116" s="77">
        <v>5500000</v>
      </c>
      <c r="N116" s="77">
        <v>0</v>
      </c>
      <c r="O116" s="77">
        <v>450000</v>
      </c>
      <c r="P116" s="83">
        <f t="shared" si="12"/>
        <v>8.1818181818181818E-2</v>
      </c>
    </row>
    <row r="117" spans="1:16" s="15" customFormat="1" ht="78.75" x14ac:dyDescent="0.2">
      <c r="A117" s="16" t="s">
        <v>174</v>
      </c>
      <c r="B117" s="17" t="s">
        <v>151</v>
      </c>
      <c r="C117" s="17" t="s">
        <v>31</v>
      </c>
      <c r="D117" s="17" t="s">
        <v>564</v>
      </c>
      <c r="E117" s="17" t="s">
        <v>173</v>
      </c>
      <c r="F117" s="17" t="s">
        <v>0</v>
      </c>
      <c r="G117" s="17" t="s">
        <v>0</v>
      </c>
      <c r="H117" s="18" t="s">
        <v>0</v>
      </c>
      <c r="I117" s="18" t="s">
        <v>0</v>
      </c>
      <c r="J117" s="18" t="s">
        <v>0</v>
      </c>
      <c r="K117" s="64" t="s">
        <v>0</v>
      </c>
      <c r="L117" s="78" t="s">
        <v>0</v>
      </c>
      <c r="M117" s="79">
        <f>M118</f>
        <v>3863060</v>
      </c>
      <c r="N117" s="79">
        <f t="shared" ref="N117:O119" si="29">N118</f>
        <v>0</v>
      </c>
      <c r="O117" s="79">
        <f t="shared" si="29"/>
        <v>0</v>
      </c>
      <c r="P117" s="81">
        <f t="shared" si="12"/>
        <v>0</v>
      </c>
    </row>
    <row r="118" spans="1:16" s="15" customFormat="1" ht="15.75" x14ac:dyDescent="0.2">
      <c r="A118" s="19" t="s">
        <v>175</v>
      </c>
      <c r="B118" s="17" t="s">
        <v>151</v>
      </c>
      <c r="C118" s="17" t="s">
        <v>31</v>
      </c>
      <c r="D118" s="17" t="s">
        <v>564</v>
      </c>
      <c r="E118" s="17" t="s">
        <v>173</v>
      </c>
      <c r="F118" s="17" t="s">
        <v>176</v>
      </c>
      <c r="G118" s="17" t="s">
        <v>0</v>
      </c>
      <c r="H118" s="17" t="s">
        <v>0</v>
      </c>
      <c r="I118" s="17" t="s">
        <v>0</v>
      </c>
      <c r="J118" s="17" t="s">
        <v>0</v>
      </c>
      <c r="K118" s="65" t="s">
        <v>0</v>
      </c>
      <c r="L118" s="80" t="s">
        <v>0</v>
      </c>
      <c r="M118" s="79">
        <f>M119</f>
        <v>3863060</v>
      </c>
      <c r="N118" s="79">
        <f t="shared" si="29"/>
        <v>0</v>
      </c>
      <c r="O118" s="79">
        <f t="shared" si="29"/>
        <v>0</v>
      </c>
      <c r="P118" s="81">
        <f t="shared" si="12"/>
        <v>0</v>
      </c>
    </row>
    <row r="119" spans="1:16" s="15" customFormat="1" ht="15.75" x14ac:dyDescent="0.2">
      <c r="A119" s="19" t="s">
        <v>177</v>
      </c>
      <c r="B119" s="17" t="s">
        <v>151</v>
      </c>
      <c r="C119" s="17" t="s">
        <v>31</v>
      </c>
      <c r="D119" s="17" t="s">
        <v>564</v>
      </c>
      <c r="E119" s="17" t="s">
        <v>173</v>
      </c>
      <c r="F119" s="17" t="s">
        <v>176</v>
      </c>
      <c r="G119" s="17" t="s">
        <v>127</v>
      </c>
      <c r="H119" s="17" t="s">
        <v>0</v>
      </c>
      <c r="I119" s="17" t="s">
        <v>0</v>
      </c>
      <c r="J119" s="17" t="s">
        <v>0</v>
      </c>
      <c r="K119" s="65" t="s">
        <v>0</v>
      </c>
      <c r="L119" s="80" t="s">
        <v>0</v>
      </c>
      <c r="M119" s="79">
        <f>M120</f>
        <v>3863060</v>
      </c>
      <c r="N119" s="79">
        <f t="shared" si="29"/>
        <v>0</v>
      </c>
      <c r="O119" s="79">
        <f t="shared" si="29"/>
        <v>0</v>
      </c>
      <c r="P119" s="81">
        <f t="shared" si="12"/>
        <v>0</v>
      </c>
    </row>
    <row r="120" spans="1:16" s="15" customFormat="1" ht="47.25" x14ac:dyDescent="0.2">
      <c r="A120" s="16" t="s">
        <v>191</v>
      </c>
      <c r="B120" s="17" t="s">
        <v>151</v>
      </c>
      <c r="C120" s="17" t="s">
        <v>31</v>
      </c>
      <c r="D120" s="17" t="s">
        <v>564</v>
      </c>
      <c r="E120" s="17" t="s">
        <v>173</v>
      </c>
      <c r="F120" s="17" t="s">
        <v>176</v>
      </c>
      <c r="G120" s="17" t="s">
        <v>127</v>
      </c>
      <c r="H120" s="17" t="s">
        <v>192</v>
      </c>
      <c r="I120" s="18" t="s">
        <v>0</v>
      </c>
      <c r="J120" s="18" t="s">
        <v>0</v>
      </c>
      <c r="K120" s="64" t="s">
        <v>0</v>
      </c>
      <c r="L120" s="78" t="s">
        <v>0</v>
      </c>
      <c r="M120" s="79">
        <f>M121</f>
        <v>3863060</v>
      </c>
      <c r="N120" s="79">
        <f t="shared" ref="N120:O121" si="30">N121</f>
        <v>0</v>
      </c>
      <c r="O120" s="79">
        <f t="shared" si="30"/>
        <v>0</v>
      </c>
      <c r="P120" s="81">
        <f t="shared" si="12"/>
        <v>0</v>
      </c>
    </row>
    <row r="121" spans="1:16" s="15" customFormat="1" ht="94.5" x14ac:dyDescent="0.2">
      <c r="A121" s="16" t="s">
        <v>178</v>
      </c>
      <c r="B121" s="17" t="s">
        <v>151</v>
      </c>
      <c r="C121" s="17" t="s">
        <v>31</v>
      </c>
      <c r="D121" s="17" t="s">
        <v>564</v>
      </c>
      <c r="E121" s="17" t="s">
        <v>173</v>
      </c>
      <c r="F121" s="17" t="s">
        <v>176</v>
      </c>
      <c r="G121" s="17" t="s">
        <v>127</v>
      </c>
      <c r="H121" s="17" t="s">
        <v>192</v>
      </c>
      <c r="I121" s="17" t="s">
        <v>179</v>
      </c>
      <c r="J121" s="17" t="s">
        <v>0</v>
      </c>
      <c r="K121" s="65" t="s">
        <v>0</v>
      </c>
      <c r="L121" s="80" t="s">
        <v>0</v>
      </c>
      <c r="M121" s="79">
        <f>M122</f>
        <v>3863060</v>
      </c>
      <c r="N121" s="79">
        <f t="shared" si="30"/>
        <v>0</v>
      </c>
      <c r="O121" s="79">
        <f t="shared" si="30"/>
        <v>0</v>
      </c>
      <c r="P121" s="81">
        <f t="shared" si="12"/>
        <v>0</v>
      </c>
    </row>
    <row r="122" spans="1:16" s="15" customFormat="1" ht="63" x14ac:dyDescent="0.2">
      <c r="A122" s="12" t="s">
        <v>193</v>
      </c>
      <c r="B122" s="13" t="s">
        <v>151</v>
      </c>
      <c r="C122" s="13" t="s">
        <v>31</v>
      </c>
      <c r="D122" s="13" t="s">
        <v>564</v>
      </c>
      <c r="E122" s="13" t="s">
        <v>173</v>
      </c>
      <c r="F122" s="13" t="s">
        <v>176</v>
      </c>
      <c r="G122" s="13" t="s">
        <v>127</v>
      </c>
      <c r="H122" s="13" t="s">
        <v>192</v>
      </c>
      <c r="I122" s="13" t="s">
        <v>179</v>
      </c>
      <c r="J122" s="14" t="s">
        <v>181</v>
      </c>
      <c r="K122" s="63" t="s">
        <v>194</v>
      </c>
      <c r="L122" s="76" t="s">
        <v>57</v>
      </c>
      <c r="M122" s="77">
        <v>3863060</v>
      </c>
      <c r="N122" s="77">
        <v>0</v>
      </c>
      <c r="O122" s="77">
        <v>0</v>
      </c>
      <c r="P122" s="83">
        <f t="shared" si="12"/>
        <v>0</v>
      </c>
    </row>
    <row r="123" spans="1:16" s="15" customFormat="1" ht="78.75" x14ac:dyDescent="0.2">
      <c r="A123" s="16" t="s">
        <v>195</v>
      </c>
      <c r="B123" s="17" t="s">
        <v>151</v>
      </c>
      <c r="C123" s="17" t="s">
        <v>31</v>
      </c>
      <c r="D123" s="17" t="s">
        <v>564</v>
      </c>
      <c r="E123" s="17" t="s">
        <v>173</v>
      </c>
      <c r="F123" s="17" t="s">
        <v>0</v>
      </c>
      <c r="G123" s="17" t="s">
        <v>0</v>
      </c>
      <c r="H123" s="18" t="s">
        <v>0</v>
      </c>
      <c r="I123" s="18" t="s">
        <v>0</v>
      </c>
      <c r="J123" s="18" t="s">
        <v>0</v>
      </c>
      <c r="K123" s="64" t="s">
        <v>0</v>
      </c>
      <c r="L123" s="78" t="s">
        <v>0</v>
      </c>
      <c r="M123" s="79">
        <f>M124</f>
        <v>10539642</v>
      </c>
      <c r="N123" s="79">
        <f t="shared" ref="N123:O127" si="31">N124</f>
        <v>0</v>
      </c>
      <c r="O123" s="79">
        <f t="shared" si="31"/>
        <v>0</v>
      </c>
      <c r="P123" s="81">
        <f t="shared" si="12"/>
        <v>0</v>
      </c>
    </row>
    <row r="124" spans="1:16" s="15" customFormat="1" ht="15.75" x14ac:dyDescent="0.2">
      <c r="A124" s="19" t="s">
        <v>175</v>
      </c>
      <c r="B124" s="17" t="s">
        <v>151</v>
      </c>
      <c r="C124" s="17" t="s">
        <v>31</v>
      </c>
      <c r="D124" s="17" t="s">
        <v>564</v>
      </c>
      <c r="E124" s="17" t="s">
        <v>173</v>
      </c>
      <c r="F124" s="17" t="s">
        <v>176</v>
      </c>
      <c r="G124" s="17" t="s">
        <v>0</v>
      </c>
      <c r="H124" s="17" t="s">
        <v>0</v>
      </c>
      <c r="I124" s="17" t="s">
        <v>0</v>
      </c>
      <c r="J124" s="17" t="s">
        <v>0</v>
      </c>
      <c r="K124" s="65" t="s">
        <v>0</v>
      </c>
      <c r="L124" s="80" t="s">
        <v>0</v>
      </c>
      <c r="M124" s="79">
        <f>M125</f>
        <v>10539642</v>
      </c>
      <c r="N124" s="79">
        <f t="shared" si="31"/>
        <v>0</v>
      </c>
      <c r="O124" s="79">
        <f t="shared" si="31"/>
        <v>0</v>
      </c>
      <c r="P124" s="81">
        <f t="shared" si="12"/>
        <v>0</v>
      </c>
    </row>
    <row r="125" spans="1:16" s="15" customFormat="1" ht="15.75" x14ac:dyDescent="0.2">
      <c r="A125" s="19" t="s">
        <v>177</v>
      </c>
      <c r="B125" s="17" t="s">
        <v>151</v>
      </c>
      <c r="C125" s="17" t="s">
        <v>31</v>
      </c>
      <c r="D125" s="17" t="s">
        <v>564</v>
      </c>
      <c r="E125" s="17" t="s">
        <v>173</v>
      </c>
      <c r="F125" s="17" t="s">
        <v>176</v>
      </c>
      <c r="G125" s="17" t="s">
        <v>127</v>
      </c>
      <c r="H125" s="17" t="s">
        <v>0</v>
      </c>
      <c r="I125" s="17" t="s">
        <v>0</v>
      </c>
      <c r="J125" s="17" t="s">
        <v>0</v>
      </c>
      <c r="K125" s="65" t="s">
        <v>0</v>
      </c>
      <c r="L125" s="80" t="s">
        <v>0</v>
      </c>
      <c r="M125" s="79">
        <f>M126</f>
        <v>10539642</v>
      </c>
      <c r="N125" s="79">
        <f t="shared" si="31"/>
        <v>0</v>
      </c>
      <c r="O125" s="79">
        <f t="shared" si="31"/>
        <v>0</v>
      </c>
      <c r="P125" s="81">
        <f t="shared" si="12"/>
        <v>0</v>
      </c>
    </row>
    <row r="126" spans="1:16" s="15" customFormat="1" ht="47.25" x14ac:dyDescent="0.2">
      <c r="A126" s="16" t="s">
        <v>191</v>
      </c>
      <c r="B126" s="17" t="s">
        <v>151</v>
      </c>
      <c r="C126" s="17" t="s">
        <v>31</v>
      </c>
      <c r="D126" s="17" t="s">
        <v>564</v>
      </c>
      <c r="E126" s="17" t="s">
        <v>173</v>
      </c>
      <c r="F126" s="17" t="s">
        <v>176</v>
      </c>
      <c r="G126" s="17" t="s">
        <v>127</v>
      </c>
      <c r="H126" s="17" t="s">
        <v>192</v>
      </c>
      <c r="I126" s="18" t="s">
        <v>0</v>
      </c>
      <c r="J126" s="18" t="s">
        <v>0</v>
      </c>
      <c r="K126" s="64" t="s">
        <v>0</v>
      </c>
      <c r="L126" s="78" t="s">
        <v>0</v>
      </c>
      <c r="M126" s="79">
        <f>M127</f>
        <v>10539642</v>
      </c>
      <c r="N126" s="79">
        <f t="shared" si="31"/>
        <v>0</v>
      </c>
      <c r="O126" s="79">
        <f t="shared" si="31"/>
        <v>0</v>
      </c>
      <c r="P126" s="81">
        <f t="shared" si="12"/>
        <v>0</v>
      </c>
    </row>
    <row r="127" spans="1:16" s="15" customFormat="1" ht="94.5" x14ac:dyDescent="0.2">
      <c r="A127" s="16" t="s">
        <v>187</v>
      </c>
      <c r="B127" s="17" t="s">
        <v>151</v>
      </c>
      <c r="C127" s="17" t="s">
        <v>31</v>
      </c>
      <c r="D127" s="17" t="s">
        <v>564</v>
      </c>
      <c r="E127" s="17" t="s">
        <v>173</v>
      </c>
      <c r="F127" s="17" t="s">
        <v>176</v>
      </c>
      <c r="G127" s="17" t="s">
        <v>127</v>
      </c>
      <c r="H127" s="17" t="s">
        <v>192</v>
      </c>
      <c r="I127" s="17" t="s">
        <v>188</v>
      </c>
      <c r="J127" s="17" t="s">
        <v>0</v>
      </c>
      <c r="K127" s="65" t="s">
        <v>0</v>
      </c>
      <c r="L127" s="80" t="s">
        <v>0</v>
      </c>
      <c r="M127" s="79">
        <f>M128</f>
        <v>10539642</v>
      </c>
      <c r="N127" s="79">
        <f t="shared" si="31"/>
        <v>0</v>
      </c>
      <c r="O127" s="79">
        <f t="shared" si="31"/>
        <v>0</v>
      </c>
      <c r="P127" s="81">
        <f t="shared" si="12"/>
        <v>0</v>
      </c>
    </row>
    <row r="128" spans="1:16" s="15" customFormat="1" ht="47.25" x14ac:dyDescent="0.2">
      <c r="A128" s="12" t="s">
        <v>196</v>
      </c>
      <c r="B128" s="13" t="s">
        <v>151</v>
      </c>
      <c r="C128" s="13" t="s">
        <v>31</v>
      </c>
      <c r="D128" s="13" t="s">
        <v>564</v>
      </c>
      <c r="E128" s="13" t="s">
        <v>173</v>
      </c>
      <c r="F128" s="13" t="s">
        <v>176</v>
      </c>
      <c r="G128" s="13" t="s">
        <v>127</v>
      </c>
      <c r="H128" s="13" t="s">
        <v>192</v>
      </c>
      <c r="I128" s="13" t="s">
        <v>188</v>
      </c>
      <c r="J128" s="14" t="s">
        <v>181</v>
      </c>
      <c r="K128" s="63" t="s">
        <v>197</v>
      </c>
      <c r="L128" s="76" t="s">
        <v>57</v>
      </c>
      <c r="M128" s="77">
        <v>10539642</v>
      </c>
      <c r="N128" s="77">
        <v>0</v>
      </c>
      <c r="O128" s="77">
        <v>0</v>
      </c>
      <c r="P128" s="83">
        <f t="shared" si="12"/>
        <v>0</v>
      </c>
    </row>
    <row r="129" spans="1:16" ht="32.25" customHeight="1" x14ac:dyDescent="0.2">
      <c r="A129" s="4" t="s">
        <v>198</v>
      </c>
      <c r="B129" s="5" t="s">
        <v>199</v>
      </c>
      <c r="C129" s="5" t="s">
        <v>0</v>
      </c>
      <c r="D129" s="5" t="s">
        <v>0</v>
      </c>
      <c r="E129" s="5" t="s">
        <v>0</v>
      </c>
      <c r="F129" s="5" t="s">
        <v>0</v>
      </c>
      <c r="G129" s="5" t="s">
        <v>0</v>
      </c>
      <c r="H129" s="6" t="s">
        <v>0</v>
      </c>
      <c r="I129" s="6" t="s">
        <v>0</v>
      </c>
      <c r="J129" s="6" t="s">
        <v>0</v>
      </c>
      <c r="K129" s="60" t="s">
        <v>0</v>
      </c>
      <c r="L129" s="71" t="s">
        <v>0</v>
      </c>
      <c r="M129" s="72">
        <f>M130</f>
        <v>116831137.74000001</v>
      </c>
      <c r="N129" s="72">
        <f t="shared" ref="N129:O132" si="32">N130</f>
        <v>0</v>
      </c>
      <c r="O129" s="72">
        <f t="shared" si="32"/>
        <v>0</v>
      </c>
      <c r="P129" s="81">
        <f t="shared" si="12"/>
        <v>0</v>
      </c>
    </row>
    <row r="130" spans="1:16" ht="32.25" customHeight="1" x14ac:dyDescent="0.2">
      <c r="A130" s="4" t="s">
        <v>200</v>
      </c>
      <c r="B130" s="5" t="s">
        <v>199</v>
      </c>
      <c r="C130" s="5" t="s">
        <v>31</v>
      </c>
      <c r="D130" s="5" t="s">
        <v>117</v>
      </c>
      <c r="E130" s="5" t="s">
        <v>0</v>
      </c>
      <c r="F130" s="5" t="s">
        <v>0</v>
      </c>
      <c r="G130" s="5" t="s">
        <v>0</v>
      </c>
      <c r="H130" s="6" t="s">
        <v>0</v>
      </c>
      <c r="I130" s="6" t="s">
        <v>0</v>
      </c>
      <c r="J130" s="6" t="s">
        <v>0</v>
      </c>
      <c r="K130" s="60" t="s">
        <v>0</v>
      </c>
      <c r="L130" s="71" t="s">
        <v>0</v>
      </c>
      <c r="M130" s="72">
        <f>M131</f>
        <v>116831137.74000001</v>
      </c>
      <c r="N130" s="72">
        <f t="shared" si="32"/>
        <v>0</v>
      </c>
      <c r="O130" s="72">
        <f t="shared" si="32"/>
        <v>0</v>
      </c>
      <c r="P130" s="81">
        <f t="shared" si="12"/>
        <v>0</v>
      </c>
    </row>
    <row r="131" spans="1:16" ht="32.25" customHeight="1" x14ac:dyDescent="0.2">
      <c r="A131" s="4" t="s">
        <v>32</v>
      </c>
      <c r="B131" s="5" t="s">
        <v>199</v>
      </c>
      <c r="C131" s="5" t="s">
        <v>31</v>
      </c>
      <c r="D131" s="5" t="s">
        <v>117</v>
      </c>
      <c r="E131" s="5" t="s">
        <v>33</v>
      </c>
      <c r="F131" s="5" t="s">
        <v>0</v>
      </c>
      <c r="G131" s="5" t="s">
        <v>0</v>
      </c>
      <c r="H131" s="6" t="s">
        <v>0</v>
      </c>
      <c r="I131" s="6" t="s">
        <v>0</v>
      </c>
      <c r="J131" s="6" t="s">
        <v>0</v>
      </c>
      <c r="K131" s="60" t="s">
        <v>0</v>
      </c>
      <c r="L131" s="71" t="s">
        <v>0</v>
      </c>
      <c r="M131" s="72">
        <f>M132</f>
        <v>116831137.74000001</v>
      </c>
      <c r="N131" s="72">
        <f t="shared" si="32"/>
        <v>0</v>
      </c>
      <c r="O131" s="72">
        <f t="shared" si="32"/>
        <v>0</v>
      </c>
      <c r="P131" s="81">
        <f t="shared" si="12"/>
        <v>0</v>
      </c>
    </row>
    <row r="132" spans="1:16" ht="80.099999999999994" customHeight="1" x14ac:dyDescent="0.2">
      <c r="A132" s="4" t="s">
        <v>34</v>
      </c>
      <c r="B132" s="5" t="s">
        <v>199</v>
      </c>
      <c r="C132" s="5" t="s">
        <v>31</v>
      </c>
      <c r="D132" s="5" t="s">
        <v>117</v>
      </c>
      <c r="E132" s="5" t="s">
        <v>33</v>
      </c>
      <c r="F132" s="5" t="s">
        <v>0</v>
      </c>
      <c r="G132" s="5" t="s">
        <v>0</v>
      </c>
      <c r="H132" s="6" t="s">
        <v>0</v>
      </c>
      <c r="I132" s="6" t="s">
        <v>0</v>
      </c>
      <c r="J132" s="6" t="s">
        <v>0</v>
      </c>
      <c r="K132" s="60" t="s">
        <v>0</v>
      </c>
      <c r="L132" s="71" t="s">
        <v>0</v>
      </c>
      <c r="M132" s="72">
        <f>M133</f>
        <v>116831137.74000001</v>
      </c>
      <c r="N132" s="72">
        <f t="shared" si="32"/>
        <v>0</v>
      </c>
      <c r="O132" s="72">
        <f t="shared" si="32"/>
        <v>0</v>
      </c>
      <c r="P132" s="81">
        <f t="shared" si="12"/>
        <v>0</v>
      </c>
    </row>
    <row r="133" spans="1:16" ht="15" customHeight="1" x14ac:dyDescent="0.2">
      <c r="A133" s="7" t="s">
        <v>201</v>
      </c>
      <c r="B133" s="5" t="s">
        <v>199</v>
      </c>
      <c r="C133" s="5" t="s">
        <v>31</v>
      </c>
      <c r="D133" s="5" t="s">
        <v>117</v>
      </c>
      <c r="E133" s="5" t="s">
        <v>33</v>
      </c>
      <c r="F133" s="5" t="s">
        <v>202</v>
      </c>
      <c r="G133" s="5" t="s">
        <v>0</v>
      </c>
      <c r="H133" s="5" t="s">
        <v>0</v>
      </c>
      <c r="I133" s="5" t="s">
        <v>0</v>
      </c>
      <c r="J133" s="5" t="s">
        <v>0</v>
      </c>
      <c r="K133" s="61" t="s">
        <v>0</v>
      </c>
      <c r="L133" s="73" t="s">
        <v>0</v>
      </c>
      <c r="M133" s="72">
        <f>M134+M138+M142</f>
        <v>116831137.74000001</v>
      </c>
      <c r="N133" s="72">
        <f t="shared" ref="N133:O133" si="33">N134+N138+N142</f>
        <v>0</v>
      </c>
      <c r="O133" s="72">
        <f t="shared" si="33"/>
        <v>0</v>
      </c>
      <c r="P133" s="81">
        <f t="shared" si="12"/>
        <v>0</v>
      </c>
    </row>
    <row r="134" spans="1:16" ht="15" customHeight="1" x14ac:dyDescent="0.2">
      <c r="A134" s="7" t="s">
        <v>206</v>
      </c>
      <c r="B134" s="5" t="s">
        <v>199</v>
      </c>
      <c r="C134" s="5" t="s">
        <v>31</v>
      </c>
      <c r="D134" s="5" t="s">
        <v>117</v>
      </c>
      <c r="E134" s="5" t="s">
        <v>33</v>
      </c>
      <c r="F134" s="5" t="s">
        <v>202</v>
      </c>
      <c r="G134" s="5" t="s">
        <v>29</v>
      </c>
      <c r="H134" s="5" t="s">
        <v>0</v>
      </c>
      <c r="I134" s="5" t="s">
        <v>0</v>
      </c>
      <c r="J134" s="5" t="s">
        <v>0</v>
      </c>
      <c r="K134" s="61" t="s">
        <v>0</v>
      </c>
      <c r="L134" s="73" t="s">
        <v>0</v>
      </c>
      <c r="M134" s="72">
        <f>M135</f>
        <v>60831137.740000002</v>
      </c>
      <c r="N134" s="72">
        <f t="shared" ref="N134:O136" si="34">N135</f>
        <v>0</v>
      </c>
      <c r="O134" s="72">
        <f t="shared" si="34"/>
        <v>0</v>
      </c>
      <c r="P134" s="81">
        <f t="shared" si="12"/>
        <v>0</v>
      </c>
    </row>
    <row r="135" spans="1:16" ht="48.95" customHeight="1" x14ac:dyDescent="0.2">
      <c r="A135" s="4" t="s">
        <v>38</v>
      </c>
      <c r="B135" s="5" t="s">
        <v>199</v>
      </c>
      <c r="C135" s="5" t="s">
        <v>31</v>
      </c>
      <c r="D135" s="5" t="s">
        <v>117</v>
      </c>
      <c r="E135" s="5" t="s">
        <v>33</v>
      </c>
      <c r="F135" s="5" t="s">
        <v>202</v>
      </c>
      <c r="G135" s="5" t="s">
        <v>29</v>
      </c>
      <c r="H135" s="5" t="s">
        <v>39</v>
      </c>
      <c r="I135" s="6" t="s">
        <v>0</v>
      </c>
      <c r="J135" s="6" t="s">
        <v>0</v>
      </c>
      <c r="K135" s="60" t="s">
        <v>0</v>
      </c>
      <c r="L135" s="71" t="s">
        <v>0</v>
      </c>
      <c r="M135" s="72">
        <f>M136</f>
        <v>60831137.740000002</v>
      </c>
      <c r="N135" s="72">
        <f t="shared" si="34"/>
        <v>0</v>
      </c>
      <c r="O135" s="72">
        <f t="shared" si="34"/>
        <v>0</v>
      </c>
      <c r="P135" s="81">
        <f t="shared" si="12"/>
        <v>0</v>
      </c>
    </row>
    <row r="136" spans="1:16" ht="64.5" customHeight="1" x14ac:dyDescent="0.2">
      <c r="A136" s="4" t="s">
        <v>40</v>
      </c>
      <c r="B136" s="5" t="s">
        <v>199</v>
      </c>
      <c r="C136" s="5" t="s">
        <v>31</v>
      </c>
      <c r="D136" s="5" t="s">
        <v>117</v>
      </c>
      <c r="E136" s="5" t="s">
        <v>33</v>
      </c>
      <c r="F136" s="5" t="s">
        <v>202</v>
      </c>
      <c r="G136" s="5" t="s">
        <v>29</v>
      </c>
      <c r="H136" s="5" t="s">
        <v>39</v>
      </c>
      <c r="I136" s="5" t="s">
        <v>41</v>
      </c>
      <c r="J136" s="5" t="s">
        <v>0</v>
      </c>
      <c r="K136" s="61" t="s">
        <v>0</v>
      </c>
      <c r="L136" s="73" t="s">
        <v>0</v>
      </c>
      <c r="M136" s="72">
        <f>M137</f>
        <v>60831137.740000002</v>
      </c>
      <c r="N136" s="72">
        <f t="shared" si="34"/>
        <v>0</v>
      </c>
      <c r="O136" s="72">
        <f t="shared" si="34"/>
        <v>0</v>
      </c>
      <c r="P136" s="81">
        <f t="shared" si="12"/>
        <v>0</v>
      </c>
    </row>
    <row r="137" spans="1:16" ht="64.5" customHeight="1" x14ac:dyDescent="0.2">
      <c r="A137" s="8" t="s">
        <v>207</v>
      </c>
      <c r="B137" s="2" t="s">
        <v>199</v>
      </c>
      <c r="C137" s="2" t="s">
        <v>31</v>
      </c>
      <c r="D137" s="2" t="s">
        <v>117</v>
      </c>
      <c r="E137" s="2" t="s">
        <v>33</v>
      </c>
      <c r="F137" s="2" t="s">
        <v>202</v>
      </c>
      <c r="G137" s="2" t="s">
        <v>29</v>
      </c>
      <c r="H137" s="2" t="s">
        <v>39</v>
      </c>
      <c r="I137" s="2" t="s">
        <v>41</v>
      </c>
      <c r="J137" s="3" t="s">
        <v>129</v>
      </c>
      <c r="K137" s="62" t="s">
        <v>208</v>
      </c>
      <c r="L137" s="74" t="s">
        <v>131</v>
      </c>
      <c r="M137" s="75">
        <v>60831137.740000002</v>
      </c>
      <c r="N137" s="75">
        <v>0</v>
      </c>
      <c r="O137" s="75">
        <v>0</v>
      </c>
      <c r="P137" s="83">
        <f t="shared" si="12"/>
        <v>0</v>
      </c>
    </row>
    <row r="138" spans="1:16" ht="15" customHeight="1" x14ac:dyDescent="0.2">
      <c r="A138" s="7" t="s">
        <v>203</v>
      </c>
      <c r="B138" s="5" t="s">
        <v>199</v>
      </c>
      <c r="C138" s="5" t="s">
        <v>31</v>
      </c>
      <c r="D138" s="5" t="s">
        <v>117</v>
      </c>
      <c r="E138" s="5" t="s">
        <v>33</v>
      </c>
      <c r="F138" s="5" t="s">
        <v>202</v>
      </c>
      <c r="G138" s="5" t="s">
        <v>36</v>
      </c>
      <c r="H138" s="5" t="s">
        <v>0</v>
      </c>
      <c r="I138" s="5" t="s">
        <v>0</v>
      </c>
      <c r="J138" s="5" t="s">
        <v>0</v>
      </c>
      <c r="K138" s="61" t="s">
        <v>0</v>
      </c>
      <c r="L138" s="73" t="s">
        <v>0</v>
      </c>
      <c r="M138" s="72">
        <f>M139</f>
        <v>50000000</v>
      </c>
      <c r="N138" s="72">
        <f t="shared" ref="N138:O140" si="35">N139</f>
        <v>0</v>
      </c>
      <c r="O138" s="72">
        <f t="shared" si="35"/>
        <v>0</v>
      </c>
      <c r="P138" s="81">
        <f t="shared" ref="P138:P201" si="36">O138/M138</f>
        <v>0</v>
      </c>
    </row>
    <row r="139" spans="1:16" ht="48.95" customHeight="1" x14ac:dyDescent="0.2">
      <c r="A139" s="4" t="s">
        <v>38</v>
      </c>
      <c r="B139" s="5" t="s">
        <v>199</v>
      </c>
      <c r="C139" s="5" t="s">
        <v>31</v>
      </c>
      <c r="D139" s="5" t="s">
        <v>117</v>
      </c>
      <c r="E139" s="5" t="s">
        <v>33</v>
      </c>
      <c r="F139" s="5" t="s">
        <v>202</v>
      </c>
      <c r="G139" s="5" t="s">
        <v>36</v>
      </c>
      <c r="H139" s="5" t="s">
        <v>39</v>
      </c>
      <c r="I139" s="6" t="s">
        <v>0</v>
      </c>
      <c r="J139" s="6" t="s">
        <v>0</v>
      </c>
      <c r="K139" s="60" t="s">
        <v>0</v>
      </c>
      <c r="L139" s="71" t="s">
        <v>0</v>
      </c>
      <c r="M139" s="72">
        <f>M140</f>
        <v>50000000</v>
      </c>
      <c r="N139" s="72">
        <f t="shared" si="35"/>
        <v>0</v>
      </c>
      <c r="O139" s="72">
        <f t="shared" si="35"/>
        <v>0</v>
      </c>
      <c r="P139" s="81">
        <f t="shared" si="36"/>
        <v>0</v>
      </c>
    </row>
    <row r="140" spans="1:16" ht="64.5" customHeight="1" x14ac:dyDescent="0.2">
      <c r="A140" s="4" t="s">
        <v>40</v>
      </c>
      <c r="B140" s="5" t="s">
        <v>199</v>
      </c>
      <c r="C140" s="5" t="s">
        <v>31</v>
      </c>
      <c r="D140" s="5" t="s">
        <v>117</v>
      </c>
      <c r="E140" s="5" t="s">
        <v>33</v>
      </c>
      <c r="F140" s="5" t="s">
        <v>202</v>
      </c>
      <c r="G140" s="5" t="s">
        <v>36</v>
      </c>
      <c r="H140" s="5" t="s">
        <v>39</v>
      </c>
      <c r="I140" s="5" t="s">
        <v>41</v>
      </c>
      <c r="J140" s="5" t="s">
        <v>0</v>
      </c>
      <c r="K140" s="61" t="s">
        <v>0</v>
      </c>
      <c r="L140" s="73" t="s">
        <v>0</v>
      </c>
      <c r="M140" s="72">
        <f>M141</f>
        <v>50000000</v>
      </c>
      <c r="N140" s="72">
        <f t="shared" si="35"/>
        <v>0</v>
      </c>
      <c r="O140" s="72">
        <f t="shared" si="35"/>
        <v>0</v>
      </c>
      <c r="P140" s="81">
        <f t="shared" si="36"/>
        <v>0</v>
      </c>
    </row>
    <row r="141" spans="1:16" ht="48.95" customHeight="1" x14ac:dyDescent="0.2">
      <c r="A141" s="12" t="s">
        <v>204</v>
      </c>
      <c r="B141" s="2" t="s">
        <v>199</v>
      </c>
      <c r="C141" s="2" t="s">
        <v>31</v>
      </c>
      <c r="D141" s="2" t="s">
        <v>117</v>
      </c>
      <c r="E141" s="2" t="s">
        <v>33</v>
      </c>
      <c r="F141" s="2" t="s">
        <v>202</v>
      </c>
      <c r="G141" s="2" t="s">
        <v>36</v>
      </c>
      <c r="H141" s="2" t="s">
        <v>39</v>
      </c>
      <c r="I141" s="2" t="s">
        <v>41</v>
      </c>
      <c r="J141" s="3" t="s">
        <v>129</v>
      </c>
      <c r="K141" s="62" t="s">
        <v>205</v>
      </c>
      <c r="L141" s="74" t="s">
        <v>43</v>
      </c>
      <c r="M141" s="75">
        <v>50000000</v>
      </c>
      <c r="N141" s="75">
        <v>0</v>
      </c>
      <c r="O141" s="75">
        <v>0</v>
      </c>
      <c r="P141" s="83">
        <f t="shared" si="36"/>
        <v>0</v>
      </c>
    </row>
    <row r="142" spans="1:16" ht="32.25" customHeight="1" x14ac:dyDescent="0.2">
      <c r="A142" s="7" t="s">
        <v>209</v>
      </c>
      <c r="B142" s="5" t="s">
        <v>199</v>
      </c>
      <c r="C142" s="5" t="s">
        <v>31</v>
      </c>
      <c r="D142" s="5" t="s">
        <v>117</v>
      </c>
      <c r="E142" s="5" t="s">
        <v>33</v>
      </c>
      <c r="F142" s="5" t="s">
        <v>202</v>
      </c>
      <c r="G142" s="5" t="s">
        <v>168</v>
      </c>
      <c r="H142" s="5" t="s">
        <v>0</v>
      </c>
      <c r="I142" s="5" t="s">
        <v>0</v>
      </c>
      <c r="J142" s="5" t="s">
        <v>0</v>
      </c>
      <c r="K142" s="61" t="s">
        <v>0</v>
      </c>
      <c r="L142" s="73" t="s">
        <v>0</v>
      </c>
      <c r="M142" s="72">
        <f>M143</f>
        <v>6000000</v>
      </c>
      <c r="N142" s="72">
        <f t="shared" ref="N142:O144" si="37">N143</f>
        <v>0</v>
      </c>
      <c r="O142" s="72">
        <f t="shared" si="37"/>
        <v>0</v>
      </c>
      <c r="P142" s="81">
        <f t="shared" si="36"/>
        <v>0</v>
      </c>
    </row>
    <row r="143" spans="1:16" ht="48.95" customHeight="1" x14ac:dyDescent="0.2">
      <c r="A143" s="4" t="s">
        <v>38</v>
      </c>
      <c r="B143" s="5" t="s">
        <v>199</v>
      </c>
      <c r="C143" s="5" t="s">
        <v>31</v>
      </c>
      <c r="D143" s="5" t="s">
        <v>117</v>
      </c>
      <c r="E143" s="5" t="s">
        <v>33</v>
      </c>
      <c r="F143" s="5" t="s">
        <v>202</v>
      </c>
      <c r="G143" s="5" t="s">
        <v>168</v>
      </c>
      <c r="H143" s="5" t="s">
        <v>39</v>
      </c>
      <c r="I143" s="6" t="s">
        <v>0</v>
      </c>
      <c r="J143" s="6" t="s">
        <v>0</v>
      </c>
      <c r="K143" s="60" t="s">
        <v>0</v>
      </c>
      <c r="L143" s="71" t="s">
        <v>0</v>
      </c>
      <c r="M143" s="72">
        <f>M144</f>
        <v>6000000</v>
      </c>
      <c r="N143" s="72">
        <f t="shared" si="37"/>
        <v>0</v>
      </c>
      <c r="O143" s="72">
        <f t="shared" si="37"/>
        <v>0</v>
      </c>
      <c r="P143" s="81">
        <f t="shared" si="36"/>
        <v>0</v>
      </c>
    </row>
    <row r="144" spans="1:16" ht="64.5" customHeight="1" x14ac:dyDescent="0.2">
      <c r="A144" s="4" t="s">
        <v>40</v>
      </c>
      <c r="B144" s="5" t="s">
        <v>199</v>
      </c>
      <c r="C144" s="5" t="s">
        <v>31</v>
      </c>
      <c r="D144" s="5" t="s">
        <v>117</v>
      </c>
      <c r="E144" s="5" t="s">
        <v>33</v>
      </c>
      <c r="F144" s="5" t="s">
        <v>202</v>
      </c>
      <c r="G144" s="5" t="s">
        <v>168</v>
      </c>
      <c r="H144" s="5" t="s">
        <v>39</v>
      </c>
      <c r="I144" s="5" t="s">
        <v>41</v>
      </c>
      <c r="J144" s="5" t="s">
        <v>0</v>
      </c>
      <c r="K144" s="61" t="s">
        <v>0</v>
      </c>
      <c r="L144" s="73" t="s">
        <v>0</v>
      </c>
      <c r="M144" s="72">
        <f>M145</f>
        <v>6000000</v>
      </c>
      <c r="N144" s="72">
        <f t="shared" si="37"/>
        <v>0</v>
      </c>
      <c r="O144" s="72">
        <f t="shared" si="37"/>
        <v>0</v>
      </c>
      <c r="P144" s="81">
        <f t="shared" si="36"/>
        <v>0</v>
      </c>
    </row>
    <row r="145" spans="1:16" ht="64.5" customHeight="1" x14ac:dyDescent="0.2">
      <c r="A145" s="8" t="s">
        <v>210</v>
      </c>
      <c r="B145" s="2" t="s">
        <v>199</v>
      </c>
      <c r="C145" s="2" t="s">
        <v>31</v>
      </c>
      <c r="D145" s="2" t="s">
        <v>117</v>
      </c>
      <c r="E145" s="2" t="s">
        <v>33</v>
      </c>
      <c r="F145" s="2" t="s">
        <v>202</v>
      </c>
      <c r="G145" s="2" t="s">
        <v>168</v>
      </c>
      <c r="H145" s="2" t="s">
        <v>39</v>
      </c>
      <c r="I145" s="2" t="s">
        <v>41</v>
      </c>
      <c r="J145" s="3" t="s">
        <v>211</v>
      </c>
      <c r="K145" s="62" t="s">
        <v>212</v>
      </c>
      <c r="L145" s="74">
        <v>2019</v>
      </c>
      <c r="M145" s="75">
        <v>6000000</v>
      </c>
      <c r="N145" s="75">
        <v>0</v>
      </c>
      <c r="O145" s="75">
        <v>0</v>
      </c>
      <c r="P145" s="83">
        <f t="shared" si="36"/>
        <v>0</v>
      </c>
    </row>
    <row r="146" spans="1:16" ht="80.099999999999994" customHeight="1" x14ac:dyDescent="0.2">
      <c r="A146" s="4" t="s">
        <v>213</v>
      </c>
      <c r="B146" s="5" t="s">
        <v>214</v>
      </c>
      <c r="C146" s="5" t="s">
        <v>0</v>
      </c>
      <c r="D146" s="5" t="s">
        <v>0</v>
      </c>
      <c r="E146" s="5" t="s">
        <v>0</v>
      </c>
      <c r="F146" s="5" t="s">
        <v>0</v>
      </c>
      <c r="G146" s="5" t="s">
        <v>0</v>
      </c>
      <c r="H146" s="6" t="s">
        <v>0</v>
      </c>
      <c r="I146" s="6" t="s">
        <v>0</v>
      </c>
      <c r="J146" s="6" t="s">
        <v>0</v>
      </c>
      <c r="K146" s="60" t="s">
        <v>0</v>
      </c>
      <c r="L146" s="71" t="s">
        <v>0</v>
      </c>
      <c r="M146" s="72">
        <f t="shared" ref="M146:M153" si="38">M147</f>
        <v>681767380</v>
      </c>
      <c r="N146" s="72">
        <f t="shared" ref="N146:O153" si="39">N147</f>
        <v>51000</v>
      </c>
      <c r="O146" s="72">
        <f t="shared" si="39"/>
        <v>51000</v>
      </c>
      <c r="P146" s="81">
        <f t="shared" si="36"/>
        <v>7.4805573713426998E-5</v>
      </c>
    </row>
    <row r="147" spans="1:16" ht="48.95" customHeight="1" x14ac:dyDescent="0.2">
      <c r="A147" s="4" t="s">
        <v>215</v>
      </c>
      <c r="B147" s="5" t="s">
        <v>214</v>
      </c>
      <c r="C147" s="5" t="s">
        <v>15</v>
      </c>
      <c r="D147" s="5" t="s">
        <v>0</v>
      </c>
      <c r="E147" s="5" t="s">
        <v>0</v>
      </c>
      <c r="F147" s="5" t="s">
        <v>0</v>
      </c>
      <c r="G147" s="5" t="s">
        <v>0</v>
      </c>
      <c r="H147" s="6" t="s">
        <v>0</v>
      </c>
      <c r="I147" s="6" t="s">
        <v>0</v>
      </c>
      <c r="J147" s="6" t="s">
        <v>0</v>
      </c>
      <c r="K147" s="60" t="s">
        <v>0</v>
      </c>
      <c r="L147" s="71" t="s">
        <v>0</v>
      </c>
      <c r="M147" s="72">
        <f t="shared" si="38"/>
        <v>681767380</v>
      </c>
      <c r="N147" s="72">
        <f t="shared" si="39"/>
        <v>51000</v>
      </c>
      <c r="O147" s="72">
        <f t="shared" si="39"/>
        <v>51000</v>
      </c>
      <c r="P147" s="81">
        <f t="shared" si="36"/>
        <v>7.4805573713426998E-5</v>
      </c>
    </row>
    <row r="148" spans="1:16" ht="48.95" customHeight="1" x14ac:dyDescent="0.2">
      <c r="A148" s="4" t="s">
        <v>216</v>
      </c>
      <c r="B148" s="5" t="s">
        <v>214</v>
      </c>
      <c r="C148" s="5" t="s">
        <v>15</v>
      </c>
      <c r="D148" s="5" t="s">
        <v>217</v>
      </c>
      <c r="E148" s="5" t="s">
        <v>0</v>
      </c>
      <c r="F148" s="5" t="s">
        <v>0</v>
      </c>
      <c r="G148" s="5" t="s">
        <v>0</v>
      </c>
      <c r="H148" s="6" t="s">
        <v>0</v>
      </c>
      <c r="I148" s="6" t="s">
        <v>0</v>
      </c>
      <c r="J148" s="6" t="s">
        <v>0</v>
      </c>
      <c r="K148" s="60" t="s">
        <v>0</v>
      </c>
      <c r="L148" s="71" t="s">
        <v>0</v>
      </c>
      <c r="M148" s="72">
        <f t="shared" si="38"/>
        <v>681767380</v>
      </c>
      <c r="N148" s="72">
        <f t="shared" si="39"/>
        <v>51000</v>
      </c>
      <c r="O148" s="72">
        <f t="shared" si="39"/>
        <v>51000</v>
      </c>
      <c r="P148" s="81">
        <f t="shared" si="36"/>
        <v>7.4805573713426998E-5</v>
      </c>
    </row>
    <row r="149" spans="1:16" ht="32.25" customHeight="1" x14ac:dyDescent="0.2">
      <c r="A149" s="4" t="s">
        <v>32</v>
      </c>
      <c r="B149" s="5" t="s">
        <v>214</v>
      </c>
      <c r="C149" s="5" t="s">
        <v>15</v>
      </c>
      <c r="D149" s="5" t="s">
        <v>217</v>
      </c>
      <c r="E149" s="5" t="s">
        <v>33</v>
      </c>
      <c r="F149" s="5" t="s">
        <v>0</v>
      </c>
      <c r="G149" s="5" t="s">
        <v>0</v>
      </c>
      <c r="H149" s="6" t="s">
        <v>0</v>
      </c>
      <c r="I149" s="6" t="s">
        <v>0</v>
      </c>
      <c r="J149" s="6" t="s">
        <v>0</v>
      </c>
      <c r="K149" s="60" t="s">
        <v>0</v>
      </c>
      <c r="L149" s="71" t="s">
        <v>0</v>
      </c>
      <c r="M149" s="72">
        <f t="shared" si="38"/>
        <v>681767380</v>
      </c>
      <c r="N149" s="72">
        <f t="shared" si="39"/>
        <v>51000</v>
      </c>
      <c r="O149" s="72">
        <f t="shared" si="39"/>
        <v>51000</v>
      </c>
      <c r="P149" s="81">
        <f t="shared" si="36"/>
        <v>7.4805573713426998E-5</v>
      </c>
    </row>
    <row r="150" spans="1:16" ht="64.5" customHeight="1" x14ac:dyDescent="0.2">
      <c r="A150" s="4" t="s">
        <v>218</v>
      </c>
      <c r="B150" s="5" t="s">
        <v>214</v>
      </c>
      <c r="C150" s="5" t="s">
        <v>15</v>
      </c>
      <c r="D150" s="5" t="s">
        <v>217</v>
      </c>
      <c r="E150" s="5" t="s">
        <v>33</v>
      </c>
      <c r="F150" s="5" t="s">
        <v>0</v>
      </c>
      <c r="G150" s="5" t="s">
        <v>0</v>
      </c>
      <c r="H150" s="6" t="s">
        <v>0</v>
      </c>
      <c r="I150" s="6" t="s">
        <v>0</v>
      </c>
      <c r="J150" s="6" t="s">
        <v>0</v>
      </c>
      <c r="K150" s="60" t="s">
        <v>0</v>
      </c>
      <c r="L150" s="71" t="s">
        <v>0</v>
      </c>
      <c r="M150" s="72">
        <f t="shared" si="38"/>
        <v>681767380</v>
      </c>
      <c r="N150" s="72">
        <f t="shared" si="39"/>
        <v>51000</v>
      </c>
      <c r="O150" s="72">
        <f t="shared" si="39"/>
        <v>51000</v>
      </c>
      <c r="P150" s="81">
        <f t="shared" si="36"/>
        <v>7.4805573713426998E-5</v>
      </c>
    </row>
    <row r="151" spans="1:16" ht="15" customHeight="1" x14ac:dyDescent="0.2">
      <c r="A151" s="7" t="s">
        <v>219</v>
      </c>
      <c r="B151" s="5" t="s">
        <v>214</v>
      </c>
      <c r="C151" s="5" t="s">
        <v>15</v>
      </c>
      <c r="D151" s="5" t="s">
        <v>217</v>
      </c>
      <c r="E151" s="5" t="s">
        <v>33</v>
      </c>
      <c r="F151" s="5" t="s">
        <v>168</v>
      </c>
      <c r="G151" s="5" t="s">
        <v>0</v>
      </c>
      <c r="H151" s="5" t="s">
        <v>0</v>
      </c>
      <c r="I151" s="5" t="s">
        <v>0</v>
      </c>
      <c r="J151" s="5" t="s">
        <v>0</v>
      </c>
      <c r="K151" s="61" t="s">
        <v>0</v>
      </c>
      <c r="L151" s="73" t="s">
        <v>0</v>
      </c>
      <c r="M151" s="72">
        <f t="shared" si="38"/>
        <v>681767380</v>
      </c>
      <c r="N151" s="72">
        <f t="shared" si="39"/>
        <v>51000</v>
      </c>
      <c r="O151" s="72">
        <f t="shared" si="39"/>
        <v>51000</v>
      </c>
      <c r="P151" s="81">
        <f t="shared" si="36"/>
        <v>7.4805573713426998E-5</v>
      </c>
    </row>
    <row r="152" spans="1:16" ht="32.25" customHeight="1" x14ac:dyDescent="0.2">
      <c r="A152" s="7" t="s">
        <v>220</v>
      </c>
      <c r="B152" s="5" t="s">
        <v>214</v>
      </c>
      <c r="C152" s="5" t="s">
        <v>15</v>
      </c>
      <c r="D152" s="5" t="s">
        <v>217</v>
      </c>
      <c r="E152" s="5" t="s">
        <v>33</v>
      </c>
      <c r="F152" s="5" t="s">
        <v>168</v>
      </c>
      <c r="G152" s="5" t="s">
        <v>121</v>
      </c>
      <c r="H152" s="5" t="s">
        <v>0</v>
      </c>
      <c r="I152" s="5" t="s">
        <v>0</v>
      </c>
      <c r="J152" s="5" t="s">
        <v>0</v>
      </c>
      <c r="K152" s="61" t="s">
        <v>0</v>
      </c>
      <c r="L152" s="73" t="s">
        <v>0</v>
      </c>
      <c r="M152" s="72">
        <f t="shared" si="38"/>
        <v>681767380</v>
      </c>
      <c r="N152" s="72">
        <f t="shared" si="39"/>
        <v>51000</v>
      </c>
      <c r="O152" s="72">
        <f t="shared" si="39"/>
        <v>51000</v>
      </c>
      <c r="P152" s="81">
        <f t="shared" si="36"/>
        <v>7.4805573713426998E-5</v>
      </c>
    </row>
    <row r="153" spans="1:16" ht="32.25" customHeight="1" x14ac:dyDescent="0.2">
      <c r="A153" s="4" t="s">
        <v>221</v>
      </c>
      <c r="B153" s="5" t="s">
        <v>214</v>
      </c>
      <c r="C153" s="5" t="s">
        <v>15</v>
      </c>
      <c r="D153" s="5" t="s">
        <v>217</v>
      </c>
      <c r="E153" s="5" t="s">
        <v>33</v>
      </c>
      <c r="F153" s="5" t="s">
        <v>168</v>
      </c>
      <c r="G153" s="5" t="s">
        <v>121</v>
      </c>
      <c r="H153" s="5" t="s">
        <v>222</v>
      </c>
      <c r="I153" s="6" t="s">
        <v>0</v>
      </c>
      <c r="J153" s="6" t="s">
        <v>0</v>
      </c>
      <c r="K153" s="60" t="s">
        <v>0</v>
      </c>
      <c r="L153" s="71" t="s">
        <v>0</v>
      </c>
      <c r="M153" s="72">
        <f t="shared" si="38"/>
        <v>681767380</v>
      </c>
      <c r="N153" s="72">
        <f t="shared" si="39"/>
        <v>51000</v>
      </c>
      <c r="O153" s="72">
        <f t="shared" si="39"/>
        <v>51000</v>
      </c>
      <c r="P153" s="81">
        <f t="shared" si="36"/>
        <v>7.4805573713426998E-5</v>
      </c>
    </row>
    <row r="154" spans="1:16" ht="64.5" customHeight="1" x14ac:dyDescent="0.2">
      <c r="A154" s="4" t="s">
        <v>40</v>
      </c>
      <c r="B154" s="5" t="s">
        <v>214</v>
      </c>
      <c r="C154" s="5" t="s">
        <v>15</v>
      </c>
      <c r="D154" s="5" t="s">
        <v>217</v>
      </c>
      <c r="E154" s="5" t="s">
        <v>33</v>
      </c>
      <c r="F154" s="5" t="s">
        <v>168</v>
      </c>
      <c r="G154" s="5" t="s">
        <v>121</v>
      </c>
      <c r="H154" s="5" t="s">
        <v>222</v>
      </c>
      <c r="I154" s="5" t="s">
        <v>41</v>
      </c>
      <c r="J154" s="5" t="s">
        <v>0</v>
      </c>
      <c r="K154" s="61" t="s">
        <v>0</v>
      </c>
      <c r="L154" s="73" t="s">
        <v>0</v>
      </c>
      <c r="M154" s="72">
        <f>SUM(M155:M162)</f>
        <v>681767380</v>
      </c>
      <c r="N154" s="72">
        <f t="shared" ref="N154:O154" si="40">SUM(N155:N162)</f>
        <v>51000</v>
      </c>
      <c r="O154" s="72">
        <f t="shared" si="40"/>
        <v>51000</v>
      </c>
      <c r="P154" s="81">
        <f t="shared" si="36"/>
        <v>7.4805573713426998E-5</v>
      </c>
    </row>
    <row r="155" spans="1:16" ht="64.5" customHeight="1" x14ac:dyDescent="0.2">
      <c r="A155" s="12" t="s">
        <v>223</v>
      </c>
      <c r="B155" s="2" t="s">
        <v>214</v>
      </c>
      <c r="C155" s="2" t="s">
        <v>15</v>
      </c>
      <c r="D155" s="2" t="s">
        <v>217</v>
      </c>
      <c r="E155" s="2" t="s">
        <v>33</v>
      </c>
      <c r="F155" s="2" t="s">
        <v>168</v>
      </c>
      <c r="G155" s="2" t="s">
        <v>121</v>
      </c>
      <c r="H155" s="2" t="s">
        <v>222</v>
      </c>
      <c r="I155" s="2" t="s">
        <v>41</v>
      </c>
      <c r="J155" s="3" t="s">
        <v>224</v>
      </c>
      <c r="K155" s="62" t="s">
        <v>225</v>
      </c>
      <c r="L155" s="74" t="s">
        <v>57</v>
      </c>
      <c r="M155" s="75">
        <v>73672624</v>
      </c>
      <c r="N155" s="75">
        <v>7500</v>
      </c>
      <c r="O155" s="75">
        <v>7500</v>
      </c>
      <c r="P155" s="83">
        <f t="shared" si="36"/>
        <v>1.0180172217023247E-4</v>
      </c>
    </row>
    <row r="156" spans="1:16" ht="96.6" customHeight="1" x14ac:dyDescent="0.2">
      <c r="A156" s="12" t="s">
        <v>226</v>
      </c>
      <c r="B156" s="2" t="s">
        <v>214</v>
      </c>
      <c r="C156" s="2" t="s">
        <v>15</v>
      </c>
      <c r="D156" s="2" t="s">
        <v>217</v>
      </c>
      <c r="E156" s="2" t="s">
        <v>33</v>
      </c>
      <c r="F156" s="2" t="s">
        <v>168</v>
      </c>
      <c r="G156" s="2" t="s">
        <v>121</v>
      </c>
      <c r="H156" s="2" t="s">
        <v>222</v>
      </c>
      <c r="I156" s="2" t="s">
        <v>41</v>
      </c>
      <c r="J156" s="3" t="s">
        <v>224</v>
      </c>
      <c r="K156" s="62" t="s">
        <v>227</v>
      </c>
      <c r="L156" s="74" t="s">
        <v>57</v>
      </c>
      <c r="M156" s="75">
        <v>169110366</v>
      </c>
      <c r="N156" s="75">
        <v>13500</v>
      </c>
      <c r="O156" s="75">
        <v>13500</v>
      </c>
      <c r="P156" s="83">
        <f t="shared" si="36"/>
        <v>7.9829523874367346E-5</v>
      </c>
    </row>
    <row r="157" spans="1:16" ht="64.5" customHeight="1" x14ac:dyDescent="0.2">
      <c r="A157" s="12" t="s">
        <v>228</v>
      </c>
      <c r="B157" s="2" t="s">
        <v>214</v>
      </c>
      <c r="C157" s="2" t="s">
        <v>15</v>
      </c>
      <c r="D157" s="2" t="s">
        <v>217</v>
      </c>
      <c r="E157" s="2" t="s">
        <v>33</v>
      </c>
      <c r="F157" s="2" t="s">
        <v>168</v>
      </c>
      <c r="G157" s="2" t="s">
        <v>121</v>
      </c>
      <c r="H157" s="2" t="s">
        <v>222</v>
      </c>
      <c r="I157" s="2" t="s">
        <v>41</v>
      </c>
      <c r="J157" s="3" t="s">
        <v>224</v>
      </c>
      <c r="K157" s="62" t="s">
        <v>229</v>
      </c>
      <c r="L157" s="74" t="s">
        <v>57</v>
      </c>
      <c r="M157" s="75">
        <v>148487759</v>
      </c>
      <c r="N157" s="75">
        <v>15000</v>
      </c>
      <c r="O157" s="75">
        <v>15000</v>
      </c>
      <c r="P157" s="83">
        <f t="shared" si="36"/>
        <v>1.0101842805776334E-4</v>
      </c>
    </row>
    <row r="158" spans="1:16" ht="64.5" customHeight="1" x14ac:dyDescent="0.2">
      <c r="A158" s="12" t="s">
        <v>230</v>
      </c>
      <c r="B158" s="2" t="s">
        <v>214</v>
      </c>
      <c r="C158" s="2" t="s">
        <v>15</v>
      </c>
      <c r="D158" s="2" t="s">
        <v>217</v>
      </c>
      <c r="E158" s="2" t="s">
        <v>33</v>
      </c>
      <c r="F158" s="2" t="s">
        <v>168</v>
      </c>
      <c r="G158" s="2" t="s">
        <v>121</v>
      </c>
      <c r="H158" s="2" t="s">
        <v>222</v>
      </c>
      <c r="I158" s="2" t="s">
        <v>41</v>
      </c>
      <c r="J158" s="3" t="s">
        <v>224</v>
      </c>
      <c r="K158" s="62" t="s">
        <v>231</v>
      </c>
      <c r="L158" s="74" t="s">
        <v>57</v>
      </c>
      <c r="M158" s="75">
        <v>67004846</v>
      </c>
      <c r="N158" s="75">
        <v>7500</v>
      </c>
      <c r="O158" s="75">
        <v>7500</v>
      </c>
      <c r="P158" s="83">
        <f t="shared" si="36"/>
        <v>1.1193220263501539E-4</v>
      </c>
    </row>
    <row r="159" spans="1:16" ht="80.099999999999994" customHeight="1" x14ac:dyDescent="0.2">
      <c r="A159" s="12" t="s">
        <v>232</v>
      </c>
      <c r="B159" s="2" t="s">
        <v>214</v>
      </c>
      <c r="C159" s="2" t="s">
        <v>15</v>
      </c>
      <c r="D159" s="2" t="s">
        <v>217</v>
      </c>
      <c r="E159" s="2" t="s">
        <v>33</v>
      </c>
      <c r="F159" s="2" t="s">
        <v>168</v>
      </c>
      <c r="G159" s="2" t="s">
        <v>121</v>
      </c>
      <c r="H159" s="2" t="s">
        <v>222</v>
      </c>
      <c r="I159" s="2" t="s">
        <v>41</v>
      </c>
      <c r="J159" s="3" t="s">
        <v>224</v>
      </c>
      <c r="K159" s="62" t="s">
        <v>233</v>
      </c>
      <c r="L159" s="74" t="s">
        <v>57</v>
      </c>
      <c r="M159" s="75">
        <v>40233703</v>
      </c>
      <c r="N159" s="75">
        <v>2500</v>
      </c>
      <c r="O159" s="75">
        <v>2500</v>
      </c>
      <c r="P159" s="83">
        <f t="shared" si="36"/>
        <v>6.213696015005132E-5</v>
      </c>
    </row>
    <row r="160" spans="1:16" ht="64.5" customHeight="1" x14ac:dyDescent="0.2">
      <c r="A160" s="12" t="s">
        <v>234</v>
      </c>
      <c r="B160" s="2" t="s">
        <v>214</v>
      </c>
      <c r="C160" s="2" t="s">
        <v>15</v>
      </c>
      <c r="D160" s="2" t="s">
        <v>217</v>
      </c>
      <c r="E160" s="2" t="s">
        <v>33</v>
      </c>
      <c r="F160" s="2" t="s">
        <v>168</v>
      </c>
      <c r="G160" s="2" t="s">
        <v>121</v>
      </c>
      <c r="H160" s="2" t="s">
        <v>222</v>
      </c>
      <c r="I160" s="2" t="s">
        <v>41</v>
      </c>
      <c r="J160" s="3" t="s">
        <v>224</v>
      </c>
      <c r="K160" s="62" t="s">
        <v>235</v>
      </c>
      <c r="L160" s="74" t="s">
        <v>57</v>
      </c>
      <c r="M160" s="75">
        <v>36933845</v>
      </c>
      <c r="N160" s="75">
        <v>5000</v>
      </c>
      <c r="O160" s="75">
        <v>5000</v>
      </c>
      <c r="P160" s="83">
        <f t="shared" si="36"/>
        <v>1.3537718588465403E-4</v>
      </c>
    </row>
    <row r="161" spans="1:16" ht="64.5" customHeight="1" x14ac:dyDescent="0.2">
      <c r="A161" s="12" t="s">
        <v>236</v>
      </c>
      <c r="B161" s="2" t="s">
        <v>214</v>
      </c>
      <c r="C161" s="2" t="s">
        <v>15</v>
      </c>
      <c r="D161" s="2" t="s">
        <v>217</v>
      </c>
      <c r="E161" s="2" t="s">
        <v>33</v>
      </c>
      <c r="F161" s="2" t="s">
        <v>168</v>
      </c>
      <c r="G161" s="2" t="s">
        <v>121</v>
      </c>
      <c r="H161" s="2" t="s">
        <v>222</v>
      </c>
      <c r="I161" s="2" t="s">
        <v>41</v>
      </c>
      <c r="J161" s="3" t="s">
        <v>224</v>
      </c>
      <c r="K161" s="62" t="s">
        <v>237</v>
      </c>
      <c r="L161" s="74" t="s">
        <v>57</v>
      </c>
      <c r="M161" s="75">
        <v>107781099</v>
      </c>
      <c r="N161" s="75">
        <v>0</v>
      </c>
      <c r="O161" s="75">
        <v>0</v>
      </c>
      <c r="P161" s="83">
        <f t="shared" si="36"/>
        <v>0</v>
      </c>
    </row>
    <row r="162" spans="1:16" ht="80.099999999999994" customHeight="1" x14ac:dyDescent="0.2">
      <c r="A162" s="12" t="s">
        <v>238</v>
      </c>
      <c r="B162" s="2" t="s">
        <v>214</v>
      </c>
      <c r="C162" s="2" t="s">
        <v>15</v>
      </c>
      <c r="D162" s="2" t="s">
        <v>217</v>
      </c>
      <c r="E162" s="2" t="s">
        <v>33</v>
      </c>
      <c r="F162" s="2" t="s">
        <v>168</v>
      </c>
      <c r="G162" s="2" t="s">
        <v>121</v>
      </c>
      <c r="H162" s="2" t="s">
        <v>222</v>
      </c>
      <c r="I162" s="2" t="s">
        <v>41</v>
      </c>
      <c r="J162" s="3" t="s">
        <v>224</v>
      </c>
      <c r="K162" s="62" t="s">
        <v>239</v>
      </c>
      <c r="L162" s="74" t="s">
        <v>57</v>
      </c>
      <c r="M162" s="75">
        <v>38543138</v>
      </c>
      <c r="N162" s="75">
        <v>0</v>
      </c>
      <c r="O162" s="75">
        <v>0</v>
      </c>
      <c r="P162" s="83">
        <f t="shared" si="36"/>
        <v>0</v>
      </c>
    </row>
    <row r="163" spans="1:16" ht="80.099999999999994" customHeight="1" x14ac:dyDescent="0.2">
      <c r="A163" s="16" t="s">
        <v>240</v>
      </c>
      <c r="B163" s="17" t="s">
        <v>241</v>
      </c>
      <c r="C163" s="17" t="s">
        <v>0</v>
      </c>
      <c r="D163" s="17" t="s">
        <v>0</v>
      </c>
      <c r="E163" s="17" t="s">
        <v>0</v>
      </c>
      <c r="F163" s="17" t="s">
        <v>0</v>
      </c>
      <c r="G163" s="17" t="s">
        <v>0</v>
      </c>
      <c r="H163" s="18" t="s">
        <v>0</v>
      </c>
      <c r="I163" s="18" t="s">
        <v>0</v>
      </c>
      <c r="J163" s="18" t="s">
        <v>0</v>
      </c>
      <c r="K163" s="64" t="s">
        <v>0</v>
      </c>
      <c r="L163" s="78" t="s">
        <v>0</v>
      </c>
      <c r="M163" s="79">
        <f>M164+M178+M188</f>
        <v>240308738.56999999</v>
      </c>
      <c r="N163" s="79">
        <f t="shared" ref="N163:O163" si="41">N164+N178+N188</f>
        <v>30628.01</v>
      </c>
      <c r="O163" s="79">
        <f t="shared" si="41"/>
        <v>30628.01</v>
      </c>
      <c r="P163" s="81">
        <f t="shared" si="36"/>
        <v>1.2745275174867729E-4</v>
      </c>
    </row>
    <row r="164" spans="1:16" ht="64.5" customHeight="1" x14ac:dyDescent="0.2">
      <c r="A164" s="16" t="s">
        <v>242</v>
      </c>
      <c r="B164" s="17" t="s">
        <v>241</v>
      </c>
      <c r="C164" s="17" t="s">
        <v>15</v>
      </c>
      <c r="D164" s="17" t="s">
        <v>0</v>
      </c>
      <c r="E164" s="17" t="s">
        <v>0</v>
      </c>
      <c r="F164" s="17" t="s">
        <v>0</v>
      </c>
      <c r="G164" s="17" t="s">
        <v>0</v>
      </c>
      <c r="H164" s="18" t="s">
        <v>0</v>
      </c>
      <c r="I164" s="18" t="s">
        <v>0</v>
      </c>
      <c r="J164" s="18" t="s">
        <v>0</v>
      </c>
      <c r="K164" s="64" t="s">
        <v>0</v>
      </c>
      <c r="L164" s="78" t="s">
        <v>0</v>
      </c>
      <c r="M164" s="79">
        <f t="shared" ref="M164:M170" si="42">M165</f>
        <v>5010144.82</v>
      </c>
      <c r="N164" s="79">
        <f t="shared" ref="N164:O170" si="43">N165</f>
        <v>27076.16</v>
      </c>
      <c r="O164" s="79">
        <f t="shared" si="43"/>
        <v>27076.16</v>
      </c>
      <c r="P164" s="81">
        <f t="shared" si="36"/>
        <v>5.404266936938561E-3</v>
      </c>
    </row>
    <row r="165" spans="1:16" ht="48.95" customHeight="1" x14ac:dyDescent="0.2">
      <c r="A165" s="16" t="s">
        <v>243</v>
      </c>
      <c r="B165" s="17" t="s">
        <v>241</v>
      </c>
      <c r="C165" s="17" t="s">
        <v>15</v>
      </c>
      <c r="D165" s="17" t="s">
        <v>241</v>
      </c>
      <c r="E165" s="17" t="s">
        <v>0</v>
      </c>
      <c r="F165" s="17" t="s">
        <v>0</v>
      </c>
      <c r="G165" s="17" t="s">
        <v>0</v>
      </c>
      <c r="H165" s="18" t="s">
        <v>0</v>
      </c>
      <c r="I165" s="18" t="s">
        <v>0</v>
      </c>
      <c r="J165" s="18" t="s">
        <v>0</v>
      </c>
      <c r="K165" s="64" t="s">
        <v>0</v>
      </c>
      <c r="L165" s="78" t="s">
        <v>0</v>
      </c>
      <c r="M165" s="79">
        <f t="shared" si="42"/>
        <v>5010144.82</v>
      </c>
      <c r="N165" s="79">
        <f t="shared" si="43"/>
        <v>27076.16</v>
      </c>
      <c r="O165" s="79">
        <f t="shared" si="43"/>
        <v>27076.16</v>
      </c>
      <c r="P165" s="81">
        <f t="shared" si="36"/>
        <v>5.404266936938561E-3</v>
      </c>
    </row>
    <row r="166" spans="1:16" ht="32.25" customHeight="1" x14ac:dyDescent="0.2">
      <c r="A166" s="16" t="s">
        <v>32</v>
      </c>
      <c r="B166" s="17" t="s">
        <v>241</v>
      </c>
      <c r="C166" s="17" t="s">
        <v>15</v>
      </c>
      <c r="D166" s="17" t="s">
        <v>241</v>
      </c>
      <c r="E166" s="17" t="s">
        <v>33</v>
      </c>
      <c r="F166" s="17" t="s">
        <v>0</v>
      </c>
      <c r="G166" s="17" t="s">
        <v>0</v>
      </c>
      <c r="H166" s="18" t="s">
        <v>0</v>
      </c>
      <c r="I166" s="18" t="s">
        <v>0</v>
      </c>
      <c r="J166" s="18" t="s">
        <v>0</v>
      </c>
      <c r="K166" s="64" t="s">
        <v>0</v>
      </c>
      <c r="L166" s="78" t="s">
        <v>0</v>
      </c>
      <c r="M166" s="79">
        <f t="shared" si="42"/>
        <v>5010144.82</v>
      </c>
      <c r="N166" s="79">
        <f t="shared" si="43"/>
        <v>27076.16</v>
      </c>
      <c r="O166" s="79">
        <f t="shared" si="43"/>
        <v>27076.16</v>
      </c>
      <c r="P166" s="81">
        <f t="shared" si="36"/>
        <v>5.404266936938561E-3</v>
      </c>
    </row>
    <row r="167" spans="1:16" ht="80.099999999999994" customHeight="1" x14ac:dyDescent="0.2">
      <c r="A167" s="16" t="s">
        <v>34</v>
      </c>
      <c r="B167" s="17" t="s">
        <v>241</v>
      </c>
      <c r="C167" s="17" t="s">
        <v>15</v>
      </c>
      <c r="D167" s="17" t="s">
        <v>241</v>
      </c>
      <c r="E167" s="17" t="s">
        <v>33</v>
      </c>
      <c r="F167" s="17" t="s">
        <v>0</v>
      </c>
      <c r="G167" s="17" t="s">
        <v>0</v>
      </c>
      <c r="H167" s="18" t="s">
        <v>0</v>
      </c>
      <c r="I167" s="18" t="s">
        <v>0</v>
      </c>
      <c r="J167" s="18" t="s">
        <v>0</v>
      </c>
      <c r="K167" s="64" t="s">
        <v>0</v>
      </c>
      <c r="L167" s="78" t="s">
        <v>0</v>
      </c>
      <c r="M167" s="79">
        <f t="shared" si="42"/>
        <v>5010144.82</v>
      </c>
      <c r="N167" s="79">
        <f t="shared" si="43"/>
        <v>27076.16</v>
      </c>
      <c r="O167" s="79">
        <f t="shared" si="43"/>
        <v>27076.16</v>
      </c>
      <c r="P167" s="81">
        <f t="shared" si="36"/>
        <v>5.404266936938561E-3</v>
      </c>
    </row>
    <row r="168" spans="1:16" ht="15" customHeight="1" x14ac:dyDescent="0.2">
      <c r="A168" s="19" t="s">
        <v>49</v>
      </c>
      <c r="B168" s="17" t="s">
        <v>241</v>
      </c>
      <c r="C168" s="17" t="s">
        <v>15</v>
      </c>
      <c r="D168" s="17" t="s">
        <v>241</v>
      </c>
      <c r="E168" s="17" t="s">
        <v>33</v>
      </c>
      <c r="F168" s="17" t="s">
        <v>50</v>
      </c>
      <c r="G168" s="17" t="s">
        <v>0</v>
      </c>
      <c r="H168" s="17" t="s">
        <v>0</v>
      </c>
      <c r="I168" s="17" t="s">
        <v>0</v>
      </c>
      <c r="J168" s="17" t="s">
        <v>0</v>
      </c>
      <c r="K168" s="65" t="s">
        <v>0</v>
      </c>
      <c r="L168" s="80" t="s">
        <v>0</v>
      </c>
      <c r="M168" s="79">
        <f t="shared" si="42"/>
        <v>5010144.82</v>
      </c>
      <c r="N168" s="79">
        <f t="shared" si="43"/>
        <v>27076.16</v>
      </c>
      <c r="O168" s="79">
        <f t="shared" si="43"/>
        <v>27076.16</v>
      </c>
      <c r="P168" s="81">
        <f t="shared" si="36"/>
        <v>5.404266936938561E-3</v>
      </c>
    </row>
    <row r="169" spans="1:16" ht="15" customHeight="1" x14ac:dyDescent="0.2">
      <c r="A169" s="19" t="s">
        <v>51</v>
      </c>
      <c r="B169" s="17" t="s">
        <v>241</v>
      </c>
      <c r="C169" s="17" t="s">
        <v>15</v>
      </c>
      <c r="D169" s="17" t="s">
        <v>241</v>
      </c>
      <c r="E169" s="17" t="s">
        <v>33</v>
      </c>
      <c r="F169" s="17" t="s">
        <v>50</v>
      </c>
      <c r="G169" s="17" t="s">
        <v>29</v>
      </c>
      <c r="H169" s="17" t="s">
        <v>0</v>
      </c>
      <c r="I169" s="17" t="s">
        <v>0</v>
      </c>
      <c r="J169" s="17" t="s">
        <v>0</v>
      </c>
      <c r="K169" s="65" t="s">
        <v>0</v>
      </c>
      <c r="L169" s="80" t="s">
        <v>0</v>
      </c>
      <c r="M169" s="79">
        <f t="shared" si="42"/>
        <v>5010144.82</v>
      </c>
      <c r="N169" s="79">
        <f t="shared" si="43"/>
        <v>27076.16</v>
      </c>
      <c r="O169" s="79">
        <f t="shared" si="43"/>
        <v>27076.16</v>
      </c>
      <c r="P169" s="81">
        <f t="shared" si="36"/>
        <v>5.404266936938561E-3</v>
      </c>
    </row>
    <row r="170" spans="1:16" ht="48.95" customHeight="1" x14ac:dyDescent="0.2">
      <c r="A170" s="16" t="s">
        <v>38</v>
      </c>
      <c r="B170" s="17" t="s">
        <v>241</v>
      </c>
      <c r="C170" s="17" t="s">
        <v>15</v>
      </c>
      <c r="D170" s="17" t="s">
        <v>241</v>
      </c>
      <c r="E170" s="17" t="s">
        <v>33</v>
      </c>
      <c r="F170" s="17" t="s">
        <v>50</v>
      </c>
      <c r="G170" s="17" t="s">
        <v>29</v>
      </c>
      <c r="H170" s="17" t="s">
        <v>39</v>
      </c>
      <c r="I170" s="18" t="s">
        <v>0</v>
      </c>
      <c r="J170" s="18" t="s">
        <v>0</v>
      </c>
      <c r="K170" s="64" t="s">
        <v>0</v>
      </c>
      <c r="L170" s="78" t="s">
        <v>0</v>
      </c>
      <c r="M170" s="79">
        <f t="shared" si="42"/>
        <v>5010144.82</v>
      </c>
      <c r="N170" s="79">
        <f t="shared" si="43"/>
        <v>27076.16</v>
      </c>
      <c r="O170" s="79">
        <f t="shared" si="43"/>
        <v>27076.16</v>
      </c>
      <c r="P170" s="81">
        <f t="shared" si="36"/>
        <v>5.404266936938561E-3</v>
      </c>
    </row>
    <row r="171" spans="1:16" ht="64.5" customHeight="1" x14ac:dyDescent="0.2">
      <c r="A171" s="16" t="s">
        <v>40</v>
      </c>
      <c r="B171" s="17" t="s">
        <v>241</v>
      </c>
      <c r="C171" s="17" t="s">
        <v>15</v>
      </c>
      <c r="D171" s="17" t="s">
        <v>241</v>
      </c>
      <c r="E171" s="17" t="s">
        <v>33</v>
      </c>
      <c r="F171" s="17" t="s">
        <v>50</v>
      </c>
      <c r="G171" s="17" t="s">
        <v>29</v>
      </c>
      <c r="H171" s="17" t="s">
        <v>39</v>
      </c>
      <c r="I171" s="17" t="s">
        <v>41</v>
      </c>
      <c r="J171" s="17" t="s">
        <v>0</v>
      </c>
      <c r="K171" s="65" t="s">
        <v>0</v>
      </c>
      <c r="L171" s="80" t="s">
        <v>0</v>
      </c>
      <c r="M171" s="79">
        <f>SUM(M172:M177)</f>
        <v>5010144.82</v>
      </c>
      <c r="N171" s="79">
        <f t="shared" ref="N171:O171" si="44">SUM(N172:N177)</f>
        <v>27076.16</v>
      </c>
      <c r="O171" s="79">
        <f t="shared" si="44"/>
        <v>27076.16</v>
      </c>
      <c r="P171" s="81">
        <f t="shared" si="36"/>
        <v>5.404266936938561E-3</v>
      </c>
    </row>
    <row r="172" spans="1:16" ht="32.25" customHeight="1" x14ac:dyDescent="0.2">
      <c r="A172" s="12" t="s">
        <v>244</v>
      </c>
      <c r="B172" s="13" t="s">
        <v>241</v>
      </c>
      <c r="C172" s="13" t="s">
        <v>15</v>
      </c>
      <c r="D172" s="13" t="s">
        <v>241</v>
      </c>
      <c r="E172" s="13" t="s">
        <v>33</v>
      </c>
      <c r="F172" s="13" t="s">
        <v>50</v>
      </c>
      <c r="G172" s="13" t="s">
        <v>29</v>
      </c>
      <c r="H172" s="13" t="s">
        <v>39</v>
      </c>
      <c r="I172" s="13" t="s">
        <v>41</v>
      </c>
      <c r="J172" s="14" t="s">
        <v>245</v>
      </c>
      <c r="K172" s="63" t="s">
        <v>246</v>
      </c>
      <c r="L172" s="76" t="s">
        <v>57</v>
      </c>
      <c r="M172" s="77">
        <v>322592.21999999997</v>
      </c>
      <c r="N172" s="77">
        <v>0</v>
      </c>
      <c r="O172" s="77">
        <v>0</v>
      </c>
      <c r="P172" s="83">
        <f t="shared" si="36"/>
        <v>0</v>
      </c>
    </row>
    <row r="173" spans="1:16" ht="32.25" customHeight="1" x14ac:dyDescent="0.2">
      <c r="A173" s="12" t="s">
        <v>247</v>
      </c>
      <c r="B173" s="13" t="s">
        <v>241</v>
      </c>
      <c r="C173" s="13" t="s">
        <v>15</v>
      </c>
      <c r="D173" s="13" t="s">
        <v>241</v>
      </c>
      <c r="E173" s="13" t="s">
        <v>33</v>
      </c>
      <c r="F173" s="13" t="s">
        <v>50</v>
      </c>
      <c r="G173" s="13" t="s">
        <v>29</v>
      </c>
      <c r="H173" s="13" t="s">
        <v>39</v>
      </c>
      <c r="I173" s="13" t="s">
        <v>41</v>
      </c>
      <c r="J173" s="14" t="s">
        <v>245</v>
      </c>
      <c r="K173" s="63" t="s">
        <v>248</v>
      </c>
      <c r="L173" s="76" t="s">
        <v>57</v>
      </c>
      <c r="M173" s="77">
        <v>1487552.6</v>
      </c>
      <c r="N173" s="77">
        <v>0</v>
      </c>
      <c r="O173" s="77">
        <v>0</v>
      </c>
      <c r="P173" s="83">
        <f t="shared" si="36"/>
        <v>0</v>
      </c>
    </row>
    <row r="174" spans="1:16" ht="15" customHeight="1" x14ac:dyDescent="0.2">
      <c r="A174" s="12" t="s">
        <v>249</v>
      </c>
      <c r="B174" s="13" t="s">
        <v>241</v>
      </c>
      <c r="C174" s="13" t="s">
        <v>15</v>
      </c>
      <c r="D174" s="13" t="s">
        <v>241</v>
      </c>
      <c r="E174" s="13" t="s">
        <v>33</v>
      </c>
      <c r="F174" s="13" t="s">
        <v>50</v>
      </c>
      <c r="G174" s="13" t="s">
        <v>29</v>
      </c>
      <c r="H174" s="13" t="s">
        <v>39</v>
      </c>
      <c r="I174" s="13" t="s">
        <v>41</v>
      </c>
      <c r="J174" s="14" t="s">
        <v>245</v>
      </c>
      <c r="K174" s="63" t="s">
        <v>21</v>
      </c>
      <c r="L174" s="76" t="s">
        <v>57</v>
      </c>
      <c r="M174" s="77">
        <v>800000</v>
      </c>
      <c r="N174" s="77">
        <v>15912.02</v>
      </c>
      <c r="O174" s="77">
        <v>15912.02</v>
      </c>
      <c r="P174" s="83">
        <f t="shared" si="36"/>
        <v>1.9890025000000002E-2</v>
      </c>
    </row>
    <row r="175" spans="1:16" ht="15" customHeight="1" x14ac:dyDescent="0.2">
      <c r="A175" s="12" t="s">
        <v>250</v>
      </c>
      <c r="B175" s="13" t="s">
        <v>241</v>
      </c>
      <c r="C175" s="13" t="s">
        <v>15</v>
      </c>
      <c r="D175" s="13" t="s">
        <v>241</v>
      </c>
      <c r="E175" s="13" t="s">
        <v>33</v>
      </c>
      <c r="F175" s="13" t="s">
        <v>50</v>
      </c>
      <c r="G175" s="13" t="s">
        <v>29</v>
      </c>
      <c r="H175" s="13" t="s">
        <v>39</v>
      </c>
      <c r="I175" s="13" t="s">
        <v>41</v>
      </c>
      <c r="J175" s="14" t="s">
        <v>245</v>
      </c>
      <c r="K175" s="63" t="s">
        <v>21</v>
      </c>
      <c r="L175" s="76" t="s">
        <v>57</v>
      </c>
      <c r="M175" s="77">
        <v>800000</v>
      </c>
      <c r="N175" s="77">
        <v>0</v>
      </c>
      <c r="O175" s="77">
        <v>0</v>
      </c>
      <c r="P175" s="83">
        <f t="shared" si="36"/>
        <v>0</v>
      </c>
    </row>
    <row r="176" spans="1:16" ht="32.25" customHeight="1" x14ac:dyDescent="0.2">
      <c r="A176" s="12" t="s">
        <v>251</v>
      </c>
      <c r="B176" s="13" t="s">
        <v>241</v>
      </c>
      <c r="C176" s="13" t="s">
        <v>15</v>
      </c>
      <c r="D176" s="13" t="s">
        <v>241</v>
      </c>
      <c r="E176" s="13" t="s">
        <v>33</v>
      </c>
      <c r="F176" s="13" t="s">
        <v>50</v>
      </c>
      <c r="G176" s="13" t="s">
        <v>29</v>
      </c>
      <c r="H176" s="13" t="s">
        <v>39</v>
      </c>
      <c r="I176" s="13" t="s">
        <v>41</v>
      </c>
      <c r="J176" s="14" t="s">
        <v>245</v>
      </c>
      <c r="K176" s="63" t="s">
        <v>21</v>
      </c>
      <c r="L176" s="76" t="s">
        <v>57</v>
      </c>
      <c r="M176" s="77">
        <v>800000</v>
      </c>
      <c r="N176" s="77">
        <v>11164.14</v>
      </c>
      <c r="O176" s="77">
        <v>11164.14</v>
      </c>
      <c r="P176" s="83">
        <f t="shared" si="36"/>
        <v>1.3955174999999998E-2</v>
      </c>
    </row>
    <row r="177" spans="1:16" ht="15" customHeight="1" x14ac:dyDescent="0.2">
      <c r="A177" s="12" t="s">
        <v>252</v>
      </c>
      <c r="B177" s="13" t="s">
        <v>241</v>
      </c>
      <c r="C177" s="13" t="s">
        <v>15</v>
      </c>
      <c r="D177" s="13" t="s">
        <v>241</v>
      </c>
      <c r="E177" s="13" t="s">
        <v>33</v>
      </c>
      <c r="F177" s="13" t="s">
        <v>50</v>
      </c>
      <c r="G177" s="13" t="s">
        <v>29</v>
      </c>
      <c r="H177" s="13" t="s">
        <v>39</v>
      </c>
      <c r="I177" s="13" t="s">
        <v>41</v>
      </c>
      <c r="J177" s="14" t="s">
        <v>245</v>
      </c>
      <c r="K177" s="63" t="s">
        <v>21</v>
      </c>
      <c r="L177" s="76" t="s">
        <v>57</v>
      </c>
      <c r="M177" s="77">
        <v>800000</v>
      </c>
      <c r="N177" s="77">
        <v>0</v>
      </c>
      <c r="O177" s="77">
        <v>0</v>
      </c>
      <c r="P177" s="83">
        <f t="shared" si="36"/>
        <v>0</v>
      </c>
    </row>
    <row r="178" spans="1:16" ht="32.25" customHeight="1" x14ac:dyDescent="0.2">
      <c r="A178" s="4" t="s">
        <v>253</v>
      </c>
      <c r="B178" s="5" t="s">
        <v>241</v>
      </c>
      <c r="C178" s="5" t="s">
        <v>16</v>
      </c>
      <c r="D178" s="5" t="s">
        <v>0</v>
      </c>
      <c r="E178" s="5" t="s">
        <v>0</v>
      </c>
      <c r="F178" s="5" t="s">
        <v>0</v>
      </c>
      <c r="G178" s="5" t="s">
        <v>0</v>
      </c>
      <c r="H178" s="6" t="s">
        <v>0</v>
      </c>
      <c r="I178" s="6" t="s">
        <v>0</v>
      </c>
      <c r="J178" s="6" t="s">
        <v>0</v>
      </c>
      <c r="K178" s="60" t="s">
        <v>0</v>
      </c>
      <c r="L178" s="71" t="s">
        <v>0</v>
      </c>
      <c r="M178" s="72">
        <f t="shared" ref="M178:M184" si="45">M179</f>
        <v>50680172</v>
      </c>
      <c r="N178" s="72">
        <f t="shared" ref="N178:O184" si="46">N179</f>
        <v>0</v>
      </c>
      <c r="O178" s="72">
        <f t="shared" si="46"/>
        <v>0</v>
      </c>
      <c r="P178" s="81">
        <f t="shared" si="36"/>
        <v>0</v>
      </c>
    </row>
    <row r="179" spans="1:16" ht="80.099999999999994" customHeight="1" x14ac:dyDescent="0.2">
      <c r="A179" s="4" t="s">
        <v>254</v>
      </c>
      <c r="B179" s="5" t="s">
        <v>241</v>
      </c>
      <c r="C179" s="5" t="s">
        <v>16</v>
      </c>
      <c r="D179" s="5" t="s">
        <v>255</v>
      </c>
      <c r="E179" s="5" t="s">
        <v>0</v>
      </c>
      <c r="F179" s="5" t="s">
        <v>0</v>
      </c>
      <c r="G179" s="5" t="s">
        <v>0</v>
      </c>
      <c r="H179" s="6" t="s">
        <v>0</v>
      </c>
      <c r="I179" s="6" t="s">
        <v>0</v>
      </c>
      <c r="J179" s="6" t="s">
        <v>0</v>
      </c>
      <c r="K179" s="60" t="s">
        <v>0</v>
      </c>
      <c r="L179" s="71" t="s">
        <v>0</v>
      </c>
      <c r="M179" s="72">
        <f t="shared" si="45"/>
        <v>50680172</v>
      </c>
      <c r="N179" s="72">
        <f t="shared" si="46"/>
        <v>0</v>
      </c>
      <c r="O179" s="72">
        <f t="shared" si="46"/>
        <v>0</v>
      </c>
      <c r="P179" s="81">
        <f t="shared" si="36"/>
        <v>0</v>
      </c>
    </row>
    <row r="180" spans="1:16" ht="32.25" customHeight="1" x14ac:dyDescent="0.2">
      <c r="A180" s="4" t="s">
        <v>32</v>
      </c>
      <c r="B180" s="5" t="s">
        <v>241</v>
      </c>
      <c r="C180" s="5" t="s">
        <v>16</v>
      </c>
      <c r="D180" s="5" t="s">
        <v>255</v>
      </c>
      <c r="E180" s="5" t="s">
        <v>33</v>
      </c>
      <c r="F180" s="5" t="s">
        <v>0</v>
      </c>
      <c r="G180" s="5" t="s">
        <v>0</v>
      </c>
      <c r="H180" s="6" t="s">
        <v>0</v>
      </c>
      <c r="I180" s="6" t="s">
        <v>0</v>
      </c>
      <c r="J180" s="6" t="s">
        <v>0</v>
      </c>
      <c r="K180" s="60" t="s">
        <v>0</v>
      </c>
      <c r="L180" s="71" t="s">
        <v>0</v>
      </c>
      <c r="M180" s="72">
        <f t="shared" si="45"/>
        <v>50680172</v>
      </c>
      <c r="N180" s="72">
        <f t="shared" si="46"/>
        <v>0</v>
      </c>
      <c r="O180" s="72">
        <f t="shared" si="46"/>
        <v>0</v>
      </c>
      <c r="P180" s="81">
        <f t="shared" si="36"/>
        <v>0</v>
      </c>
    </row>
    <row r="181" spans="1:16" ht="64.5" customHeight="1" x14ac:dyDescent="0.2">
      <c r="A181" s="4" t="s">
        <v>218</v>
      </c>
      <c r="B181" s="5" t="s">
        <v>241</v>
      </c>
      <c r="C181" s="5" t="s">
        <v>16</v>
      </c>
      <c r="D181" s="5" t="s">
        <v>255</v>
      </c>
      <c r="E181" s="5" t="s">
        <v>33</v>
      </c>
      <c r="F181" s="5" t="s">
        <v>0</v>
      </c>
      <c r="G181" s="5" t="s">
        <v>0</v>
      </c>
      <c r="H181" s="6" t="s">
        <v>0</v>
      </c>
      <c r="I181" s="6" t="s">
        <v>0</v>
      </c>
      <c r="J181" s="6" t="s">
        <v>0</v>
      </c>
      <c r="K181" s="60" t="s">
        <v>0</v>
      </c>
      <c r="L181" s="71" t="s">
        <v>0</v>
      </c>
      <c r="M181" s="72">
        <f t="shared" si="45"/>
        <v>50680172</v>
      </c>
      <c r="N181" s="72">
        <f t="shared" si="46"/>
        <v>0</v>
      </c>
      <c r="O181" s="72">
        <f t="shared" si="46"/>
        <v>0</v>
      </c>
      <c r="P181" s="81">
        <f t="shared" si="36"/>
        <v>0</v>
      </c>
    </row>
    <row r="182" spans="1:16" ht="15" customHeight="1" x14ac:dyDescent="0.2">
      <c r="A182" s="7" t="s">
        <v>219</v>
      </c>
      <c r="B182" s="5" t="s">
        <v>241</v>
      </c>
      <c r="C182" s="5" t="s">
        <v>16</v>
      </c>
      <c r="D182" s="5" t="s">
        <v>255</v>
      </c>
      <c r="E182" s="5" t="s">
        <v>33</v>
      </c>
      <c r="F182" s="5" t="s">
        <v>168</v>
      </c>
      <c r="G182" s="5" t="s">
        <v>0</v>
      </c>
      <c r="H182" s="5" t="s">
        <v>0</v>
      </c>
      <c r="I182" s="5" t="s">
        <v>0</v>
      </c>
      <c r="J182" s="5" t="s">
        <v>0</v>
      </c>
      <c r="K182" s="61" t="s">
        <v>0</v>
      </c>
      <c r="L182" s="73" t="s">
        <v>0</v>
      </c>
      <c r="M182" s="72">
        <f t="shared" si="45"/>
        <v>50680172</v>
      </c>
      <c r="N182" s="72">
        <f t="shared" si="46"/>
        <v>0</v>
      </c>
      <c r="O182" s="72">
        <f t="shared" si="46"/>
        <v>0</v>
      </c>
      <c r="P182" s="81">
        <f t="shared" si="36"/>
        <v>0</v>
      </c>
    </row>
    <row r="183" spans="1:16" ht="32.25" customHeight="1" x14ac:dyDescent="0.2">
      <c r="A183" s="7" t="s">
        <v>220</v>
      </c>
      <c r="B183" s="5" t="s">
        <v>241</v>
      </c>
      <c r="C183" s="5" t="s">
        <v>16</v>
      </c>
      <c r="D183" s="5" t="s">
        <v>255</v>
      </c>
      <c r="E183" s="5" t="s">
        <v>33</v>
      </c>
      <c r="F183" s="5" t="s">
        <v>168</v>
      </c>
      <c r="G183" s="5" t="s">
        <v>121</v>
      </c>
      <c r="H183" s="5" t="s">
        <v>0</v>
      </c>
      <c r="I183" s="5" t="s">
        <v>0</v>
      </c>
      <c r="J183" s="5" t="s">
        <v>0</v>
      </c>
      <c r="K183" s="61" t="s">
        <v>0</v>
      </c>
      <c r="L183" s="73" t="s">
        <v>0</v>
      </c>
      <c r="M183" s="72">
        <f t="shared" si="45"/>
        <v>50680172</v>
      </c>
      <c r="N183" s="72">
        <f t="shared" si="46"/>
        <v>0</v>
      </c>
      <c r="O183" s="72">
        <f t="shared" si="46"/>
        <v>0</v>
      </c>
      <c r="P183" s="81">
        <f t="shared" si="36"/>
        <v>0</v>
      </c>
    </row>
    <row r="184" spans="1:16" ht="64.5" customHeight="1" x14ac:dyDescent="0.2">
      <c r="A184" s="4" t="s">
        <v>256</v>
      </c>
      <c r="B184" s="5" t="s">
        <v>241</v>
      </c>
      <c r="C184" s="5" t="s">
        <v>16</v>
      </c>
      <c r="D184" s="5" t="s">
        <v>255</v>
      </c>
      <c r="E184" s="5" t="s">
        <v>33</v>
      </c>
      <c r="F184" s="5" t="s">
        <v>168</v>
      </c>
      <c r="G184" s="5" t="s">
        <v>121</v>
      </c>
      <c r="H184" s="5" t="s">
        <v>257</v>
      </c>
      <c r="I184" s="6" t="s">
        <v>0</v>
      </c>
      <c r="J184" s="6" t="s">
        <v>0</v>
      </c>
      <c r="K184" s="60" t="s">
        <v>0</v>
      </c>
      <c r="L184" s="71" t="s">
        <v>0</v>
      </c>
      <c r="M184" s="72">
        <f t="shared" si="45"/>
        <v>50680172</v>
      </c>
      <c r="N184" s="72">
        <f t="shared" si="46"/>
        <v>0</v>
      </c>
      <c r="O184" s="72">
        <f t="shared" si="46"/>
        <v>0</v>
      </c>
      <c r="P184" s="81">
        <f t="shared" si="36"/>
        <v>0</v>
      </c>
    </row>
    <row r="185" spans="1:16" ht="64.5" customHeight="1" x14ac:dyDescent="0.2">
      <c r="A185" s="4" t="s">
        <v>40</v>
      </c>
      <c r="B185" s="5" t="s">
        <v>241</v>
      </c>
      <c r="C185" s="5" t="s">
        <v>16</v>
      </c>
      <c r="D185" s="5" t="s">
        <v>255</v>
      </c>
      <c r="E185" s="5" t="s">
        <v>33</v>
      </c>
      <c r="F185" s="5" t="s">
        <v>168</v>
      </c>
      <c r="G185" s="5" t="s">
        <v>121</v>
      </c>
      <c r="H185" s="5" t="s">
        <v>257</v>
      </c>
      <c r="I185" s="5" t="s">
        <v>41</v>
      </c>
      <c r="J185" s="5" t="s">
        <v>0</v>
      </c>
      <c r="K185" s="61" t="s">
        <v>0</v>
      </c>
      <c r="L185" s="73" t="s">
        <v>0</v>
      </c>
      <c r="M185" s="72">
        <f>SUM(M186:M187)</f>
        <v>50680172</v>
      </c>
      <c r="N185" s="72">
        <f t="shared" ref="N185:O185" si="47">SUM(N186:N187)</f>
        <v>0</v>
      </c>
      <c r="O185" s="72">
        <f t="shared" si="47"/>
        <v>0</v>
      </c>
      <c r="P185" s="81">
        <f t="shared" si="36"/>
        <v>0</v>
      </c>
    </row>
    <row r="186" spans="1:16" ht="64.5" customHeight="1" x14ac:dyDescent="0.2">
      <c r="A186" s="12" t="s">
        <v>258</v>
      </c>
      <c r="B186" s="2" t="s">
        <v>241</v>
      </c>
      <c r="C186" s="2" t="s">
        <v>16</v>
      </c>
      <c r="D186" s="2" t="s">
        <v>255</v>
      </c>
      <c r="E186" s="2" t="s">
        <v>33</v>
      </c>
      <c r="F186" s="2" t="s">
        <v>168</v>
      </c>
      <c r="G186" s="2" t="s">
        <v>121</v>
      </c>
      <c r="H186" s="2" t="s">
        <v>257</v>
      </c>
      <c r="I186" s="2" t="s">
        <v>41</v>
      </c>
      <c r="J186" s="3" t="s">
        <v>224</v>
      </c>
      <c r="K186" s="62" t="s">
        <v>259</v>
      </c>
      <c r="L186" s="74" t="s">
        <v>57</v>
      </c>
      <c r="M186" s="75">
        <v>40680172</v>
      </c>
      <c r="N186" s="75">
        <v>0</v>
      </c>
      <c r="O186" s="75">
        <v>0</v>
      </c>
      <c r="P186" s="83">
        <f t="shared" si="36"/>
        <v>0</v>
      </c>
    </row>
    <row r="187" spans="1:16" ht="64.5" customHeight="1" x14ac:dyDescent="0.2">
      <c r="A187" s="12" t="s">
        <v>260</v>
      </c>
      <c r="B187" s="2" t="s">
        <v>241</v>
      </c>
      <c r="C187" s="2" t="s">
        <v>16</v>
      </c>
      <c r="D187" s="2" t="s">
        <v>255</v>
      </c>
      <c r="E187" s="2" t="s">
        <v>33</v>
      </c>
      <c r="F187" s="2" t="s">
        <v>168</v>
      </c>
      <c r="G187" s="2" t="s">
        <v>121</v>
      </c>
      <c r="H187" s="2" t="s">
        <v>257</v>
      </c>
      <c r="I187" s="2" t="s">
        <v>41</v>
      </c>
      <c r="J187" s="11" t="s">
        <v>224</v>
      </c>
      <c r="K187" s="66">
        <v>7.0000000000000007E-2</v>
      </c>
      <c r="L187" s="74">
        <v>2020</v>
      </c>
      <c r="M187" s="75">
        <v>10000000</v>
      </c>
      <c r="N187" s="75">
        <v>0</v>
      </c>
      <c r="O187" s="75">
        <v>0</v>
      </c>
      <c r="P187" s="83">
        <f t="shared" si="36"/>
        <v>0</v>
      </c>
    </row>
    <row r="188" spans="1:16" ht="48.95" customHeight="1" x14ac:dyDescent="0.2">
      <c r="A188" s="4" t="s">
        <v>261</v>
      </c>
      <c r="B188" s="5" t="s">
        <v>241</v>
      </c>
      <c r="C188" s="5" t="s">
        <v>19</v>
      </c>
      <c r="D188" s="5" t="s">
        <v>0</v>
      </c>
      <c r="E188" s="5" t="s">
        <v>0</v>
      </c>
      <c r="F188" s="5" t="s">
        <v>0</v>
      </c>
      <c r="G188" s="5" t="s">
        <v>0</v>
      </c>
      <c r="H188" s="6" t="s">
        <v>0</v>
      </c>
      <c r="I188" s="6" t="s">
        <v>0</v>
      </c>
      <c r="J188" s="6" t="s">
        <v>0</v>
      </c>
      <c r="K188" s="60" t="s">
        <v>0</v>
      </c>
      <c r="L188" s="71" t="s">
        <v>0</v>
      </c>
      <c r="M188" s="72">
        <f t="shared" ref="M188:M194" si="48">M189</f>
        <v>184618421.75</v>
      </c>
      <c r="N188" s="72">
        <f t="shared" ref="N188:O194" si="49">N189</f>
        <v>3551.85</v>
      </c>
      <c r="O188" s="72">
        <f t="shared" si="49"/>
        <v>3551.85</v>
      </c>
      <c r="P188" s="81">
        <f t="shared" si="36"/>
        <v>1.9238870998527535E-5</v>
      </c>
    </row>
    <row r="189" spans="1:16" ht="32.25" customHeight="1" x14ac:dyDescent="0.2">
      <c r="A189" s="4" t="s">
        <v>262</v>
      </c>
      <c r="B189" s="5" t="s">
        <v>241</v>
      </c>
      <c r="C189" s="5" t="s">
        <v>19</v>
      </c>
      <c r="D189" s="5" t="s">
        <v>151</v>
      </c>
      <c r="E189" s="5" t="s">
        <v>0</v>
      </c>
      <c r="F189" s="5" t="s">
        <v>0</v>
      </c>
      <c r="G189" s="5" t="s">
        <v>0</v>
      </c>
      <c r="H189" s="6" t="s">
        <v>0</v>
      </c>
      <c r="I189" s="6" t="s">
        <v>0</v>
      </c>
      <c r="J189" s="6" t="s">
        <v>0</v>
      </c>
      <c r="K189" s="60" t="s">
        <v>0</v>
      </c>
      <c r="L189" s="71" t="s">
        <v>0</v>
      </c>
      <c r="M189" s="72">
        <f t="shared" si="48"/>
        <v>184618421.75</v>
      </c>
      <c r="N189" s="72">
        <f t="shared" si="49"/>
        <v>3551.85</v>
      </c>
      <c r="O189" s="72">
        <f t="shared" si="49"/>
        <v>3551.85</v>
      </c>
      <c r="P189" s="81">
        <f t="shared" si="36"/>
        <v>1.9238870998527535E-5</v>
      </c>
    </row>
    <row r="190" spans="1:16" ht="32.25" customHeight="1" x14ac:dyDescent="0.2">
      <c r="A190" s="4" t="s">
        <v>32</v>
      </c>
      <c r="B190" s="5" t="s">
        <v>241</v>
      </c>
      <c r="C190" s="5" t="s">
        <v>19</v>
      </c>
      <c r="D190" s="5" t="s">
        <v>151</v>
      </c>
      <c r="E190" s="5" t="s">
        <v>33</v>
      </c>
      <c r="F190" s="5" t="s">
        <v>0</v>
      </c>
      <c r="G190" s="5" t="s">
        <v>0</v>
      </c>
      <c r="H190" s="6" t="s">
        <v>0</v>
      </c>
      <c r="I190" s="6" t="s">
        <v>0</v>
      </c>
      <c r="J190" s="6" t="s">
        <v>0</v>
      </c>
      <c r="K190" s="60" t="s">
        <v>0</v>
      </c>
      <c r="L190" s="71" t="s">
        <v>0</v>
      </c>
      <c r="M190" s="72">
        <f t="shared" si="48"/>
        <v>184618421.75</v>
      </c>
      <c r="N190" s="72">
        <f t="shared" si="49"/>
        <v>3551.85</v>
      </c>
      <c r="O190" s="72">
        <f t="shared" si="49"/>
        <v>3551.85</v>
      </c>
      <c r="P190" s="81">
        <f t="shared" si="36"/>
        <v>1.9238870998527535E-5</v>
      </c>
    </row>
    <row r="191" spans="1:16" ht="80.099999999999994" customHeight="1" x14ac:dyDescent="0.2">
      <c r="A191" s="4" t="s">
        <v>34</v>
      </c>
      <c r="B191" s="5" t="s">
        <v>241</v>
      </c>
      <c r="C191" s="5" t="s">
        <v>19</v>
      </c>
      <c r="D191" s="5" t="s">
        <v>151</v>
      </c>
      <c r="E191" s="5" t="s">
        <v>33</v>
      </c>
      <c r="F191" s="5" t="s">
        <v>0</v>
      </c>
      <c r="G191" s="5" t="s">
        <v>0</v>
      </c>
      <c r="H191" s="6" t="s">
        <v>0</v>
      </c>
      <c r="I191" s="6" t="s">
        <v>0</v>
      </c>
      <c r="J191" s="6" t="s">
        <v>0</v>
      </c>
      <c r="K191" s="60" t="s">
        <v>0</v>
      </c>
      <c r="L191" s="71" t="s">
        <v>0</v>
      </c>
      <c r="M191" s="72">
        <f t="shared" si="48"/>
        <v>184618421.75</v>
      </c>
      <c r="N191" s="72">
        <f t="shared" si="49"/>
        <v>3551.85</v>
      </c>
      <c r="O191" s="72">
        <f t="shared" si="49"/>
        <v>3551.85</v>
      </c>
      <c r="P191" s="81">
        <f t="shared" si="36"/>
        <v>1.9238870998527535E-5</v>
      </c>
    </row>
    <row r="192" spans="1:16" ht="15" customHeight="1" x14ac:dyDescent="0.2">
      <c r="A192" s="7" t="s">
        <v>49</v>
      </c>
      <c r="B192" s="5" t="s">
        <v>241</v>
      </c>
      <c r="C192" s="5" t="s">
        <v>19</v>
      </c>
      <c r="D192" s="5" t="s">
        <v>151</v>
      </c>
      <c r="E192" s="5" t="s">
        <v>33</v>
      </c>
      <c r="F192" s="5" t="s">
        <v>50</v>
      </c>
      <c r="G192" s="5" t="s">
        <v>0</v>
      </c>
      <c r="H192" s="5" t="s">
        <v>0</v>
      </c>
      <c r="I192" s="5" t="s">
        <v>0</v>
      </c>
      <c r="J192" s="5" t="s">
        <v>0</v>
      </c>
      <c r="K192" s="61" t="s">
        <v>0</v>
      </c>
      <c r="L192" s="73" t="s">
        <v>0</v>
      </c>
      <c r="M192" s="72">
        <f t="shared" si="48"/>
        <v>184618421.75</v>
      </c>
      <c r="N192" s="72">
        <f t="shared" si="49"/>
        <v>3551.85</v>
      </c>
      <c r="O192" s="72">
        <f t="shared" si="49"/>
        <v>3551.85</v>
      </c>
      <c r="P192" s="81">
        <f t="shared" si="36"/>
        <v>1.9238870998527535E-5</v>
      </c>
    </row>
    <row r="193" spans="1:16" ht="15" customHeight="1" x14ac:dyDescent="0.2">
      <c r="A193" s="7" t="s">
        <v>51</v>
      </c>
      <c r="B193" s="5" t="s">
        <v>241</v>
      </c>
      <c r="C193" s="5" t="s">
        <v>19</v>
      </c>
      <c r="D193" s="5" t="s">
        <v>151</v>
      </c>
      <c r="E193" s="5" t="s">
        <v>33</v>
      </c>
      <c r="F193" s="5" t="s">
        <v>50</v>
      </c>
      <c r="G193" s="5" t="s">
        <v>29</v>
      </c>
      <c r="H193" s="5" t="s">
        <v>0</v>
      </c>
      <c r="I193" s="5" t="s">
        <v>0</v>
      </c>
      <c r="J193" s="5" t="s">
        <v>0</v>
      </c>
      <c r="K193" s="61" t="s">
        <v>0</v>
      </c>
      <c r="L193" s="73" t="s">
        <v>0</v>
      </c>
      <c r="M193" s="72">
        <f t="shared" si="48"/>
        <v>184618421.75</v>
      </c>
      <c r="N193" s="72">
        <f t="shared" si="49"/>
        <v>3551.85</v>
      </c>
      <c r="O193" s="72">
        <f t="shared" si="49"/>
        <v>3551.85</v>
      </c>
      <c r="P193" s="81">
        <f t="shared" si="36"/>
        <v>1.9238870998527535E-5</v>
      </c>
    </row>
    <row r="194" spans="1:16" ht="48.95" customHeight="1" x14ac:dyDescent="0.2">
      <c r="A194" s="4" t="s">
        <v>38</v>
      </c>
      <c r="B194" s="5" t="s">
        <v>241</v>
      </c>
      <c r="C194" s="5" t="s">
        <v>19</v>
      </c>
      <c r="D194" s="5" t="s">
        <v>151</v>
      </c>
      <c r="E194" s="5" t="s">
        <v>33</v>
      </c>
      <c r="F194" s="5" t="s">
        <v>50</v>
      </c>
      <c r="G194" s="5" t="s">
        <v>29</v>
      </c>
      <c r="H194" s="5" t="s">
        <v>39</v>
      </c>
      <c r="I194" s="6" t="s">
        <v>0</v>
      </c>
      <c r="J194" s="6" t="s">
        <v>0</v>
      </c>
      <c r="K194" s="60" t="s">
        <v>0</v>
      </c>
      <c r="L194" s="71" t="s">
        <v>0</v>
      </c>
      <c r="M194" s="72">
        <f t="shared" si="48"/>
        <v>184618421.75</v>
      </c>
      <c r="N194" s="72">
        <f t="shared" si="49"/>
        <v>3551.85</v>
      </c>
      <c r="O194" s="72">
        <f t="shared" si="49"/>
        <v>3551.85</v>
      </c>
      <c r="P194" s="81">
        <f t="shared" si="36"/>
        <v>1.9238870998527535E-5</v>
      </c>
    </row>
    <row r="195" spans="1:16" ht="64.5" customHeight="1" x14ac:dyDescent="0.2">
      <c r="A195" s="4" t="s">
        <v>40</v>
      </c>
      <c r="B195" s="5" t="s">
        <v>241</v>
      </c>
      <c r="C195" s="5" t="s">
        <v>19</v>
      </c>
      <c r="D195" s="5" t="s">
        <v>151</v>
      </c>
      <c r="E195" s="5" t="s">
        <v>33</v>
      </c>
      <c r="F195" s="5" t="s">
        <v>50</v>
      </c>
      <c r="G195" s="5" t="s">
        <v>29</v>
      </c>
      <c r="H195" s="5" t="s">
        <v>39</v>
      </c>
      <c r="I195" s="5" t="s">
        <v>41</v>
      </c>
      <c r="J195" s="5" t="s">
        <v>0</v>
      </c>
      <c r="K195" s="61" t="s">
        <v>0</v>
      </c>
      <c r="L195" s="73" t="s">
        <v>0</v>
      </c>
      <c r="M195" s="72">
        <f>SUM(M196:M204)</f>
        <v>184618421.75</v>
      </c>
      <c r="N195" s="72">
        <f t="shared" ref="N195:O195" si="50">SUM(N196:N204)</f>
        <v>3551.85</v>
      </c>
      <c r="O195" s="72">
        <f t="shared" si="50"/>
        <v>3551.85</v>
      </c>
      <c r="P195" s="81">
        <f t="shared" si="36"/>
        <v>1.9238870998527535E-5</v>
      </c>
    </row>
    <row r="196" spans="1:16" ht="64.5" customHeight="1" x14ac:dyDescent="0.2">
      <c r="A196" s="8" t="s">
        <v>263</v>
      </c>
      <c r="B196" s="2" t="s">
        <v>241</v>
      </c>
      <c r="C196" s="2" t="s">
        <v>19</v>
      </c>
      <c r="D196" s="2" t="s">
        <v>151</v>
      </c>
      <c r="E196" s="2" t="s">
        <v>33</v>
      </c>
      <c r="F196" s="2" t="s">
        <v>50</v>
      </c>
      <c r="G196" s="2" t="s">
        <v>29</v>
      </c>
      <c r="H196" s="2" t="s">
        <v>39</v>
      </c>
      <c r="I196" s="2" t="s">
        <v>41</v>
      </c>
      <c r="J196" s="3" t="s">
        <v>224</v>
      </c>
      <c r="K196" s="62" t="s">
        <v>264</v>
      </c>
      <c r="L196" s="74" t="s">
        <v>57</v>
      </c>
      <c r="M196" s="75">
        <v>20704630.75</v>
      </c>
      <c r="N196" s="75">
        <v>0</v>
      </c>
      <c r="O196" s="75">
        <v>0</v>
      </c>
      <c r="P196" s="83">
        <f t="shared" si="36"/>
        <v>0</v>
      </c>
    </row>
    <row r="197" spans="1:16" ht="64.5" customHeight="1" x14ac:dyDescent="0.2">
      <c r="A197" s="8" t="s">
        <v>265</v>
      </c>
      <c r="B197" s="2" t="s">
        <v>241</v>
      </c>
      <c r="C197" s="2" t="s">
        <v>19</v>
      </c>
      <c r="D197" s="2" t="s">
        <v>151</v>
      </c>
      <c r="E197" s="2" t="s">
        <v>33</v>
      </c>
      <c r="F197" s="2" t="s">
        <v>50</v>
      </c>
      <c r="G197" s="2" t="s">
        <v>29</v>
      </c>
      <c r="H197" s="2" t="s">
        <v>39</v>
      </c>
      <c r="I197" s="2" t="s">
        <v>41</v>
      </c>
      <c r="J197" s="3" t="s">
        <v>224</v>
      </c>
      <c r="K197" s="62" t="s">
        <v>266</v>
      </c>
      <c r="L197" s="74" t="s">
        <v>57</v>
      </c>
      <c r="M197" s="75">
        <v>16278950</v>
      </c>
      <c r="N197" s="75">
        <v>0</v>
      </c>
      <c r="O197" s="75">
        <v>0</v>
      </c>
      <c r="P197" s="83">
        <f t="shared" si="36"/>
        <v>0</v>
      </c>
    </row>
    <row r="198" spans="1:16" ht="64.5" customHeight="1" x14ac:dyDescent="0.2">
      <c r="A198" s="8" t="s">
        <v>267</v>
      </c>
      <c r="B198" s="2" t="s">
        <v>241</v>
      </c>
      <c r="C198" s="2" t="s">
        <v>19</v>
      </c>
      <c r="D198" s="2" t="s">
        <v>151</v>
      </c>
      <c r="E198" s="2" t="s">
        <v>33</v>
      </c>
      <c r="F198" s="2" t="s">
        <v>50</v>
      </c>
      <c r="G198" s="2" t="s">
        <v>29</v>
      </c>
      <c r="H198" s="2" t="s">
        <v>39</v>
      </c>
      <c r="I198" s="2" t="s">
        <v>41</v>
      </c>
      <c r="J198" s="3" t="s">
        <v>224</v>
      </c>
      <c r="K198" s="62">
        <v>10.586</v>
      </c>
      <c r="L198" s="74" t="s">
        <v>57</v>
      </c>
      <c r="M198" s="75">
        <v>16198490</v>
      </c>
      <c r="N198" s="75">
        <v>0</v>
      </c>
      <c r="O198" s="75">
        <v>0</v>
      </c>
      <c r="P198" s="83">
        <f t="shared" si="36"/>
        <v>0</v>
      </c>
    </row>
    <row r="199" spans="1:16" ht="64.5" customHeight="1" x14ac:dyDescent="0.2">
      <c r="A199" s="8" t="s">
        <v>268</v>
      </c>
      <c r="B199" s="2" t="s">
        <v>241</v>
      </c>
      <c r="C199" s="2" t="s">
        <v>19</v>
      </c>
      <c r="D199" s="2" t="s">
        <v>151</v>
      </c>
      <c r="E199" s="2" t="s">
        <v>33</v>
      </c>
      <c r="F199" s="2" t="s">
        <v>50</v>
      </c>
      <c r="G199" s="2" t="s">
        <v>29</v>
      </c>
      <c r="H199" s="2" t="s">
        <v>39</v>
      </c>
      <c r="I199" s="2" t="s">
        <v>41</v>
      </c>
      <c r="J199" s="3" t="s">
        <v>224</v>
      </c>
      <c r="K199" s="62">
        <v>7.1239999999999997</v>
      </c>
      <c r="L199" s="74" t="s">
        <v>57</v>
      </c>
      <c r="M199" s="75">
        <v>11200000</v>
      </c>
      <c r="N199" s="75">
        <v>0</v>
      </c>
      <c r="O199" s="75">
        <v>0</v>
      </c>
      <c r="P199" s="83">
        <f t="shared" si="36"/>
        <v>0</v>
      </c>
    </row>
    <row r="200" spans="1:16" ht="64.5" customHeight="1" x14ac:dyDescent="0.2">
      <c r="A200" s="8" t="s">
        <v>269</v>
      </c>
      <c r="B200" s="2" t="s">
        <v>241</v>
      </c>
      <c r="C200" s="2" t="s">
        <v>19</v>
      </c>
      <c r="D200" s="2" t="s">
        <v>151</v>
      </c>
      <c r="E200" s="2" t="s">
        <v>33</v>
      </c>
      <c r="F200" s="2" t="s">
        <v>50</v>
      </c>
      <c r="G200" s="2" t="s">
        <v>29</v>
      </c>
      <c r="H200" s="2" t="s">
        <v>39</v>
      </c>
      <c r="I200" s="2" t="s">
        <v>41</v>
      </c>
      <c r="J200" s="3" t="s">
        <v>224</v>
      </c>
      <c r="K200" s="62">
        <v>5.5819999999999999</v>
      </c>
      <c r="L200" s="74" t="s">
        <v>57</v>
      </c>
      <c r="M200" s="75">
        <v>6000000</v>
      </c>
      <c r="N200" s="75">
        <v>0</v>
      </c>
      <c r="O200" s="75">
        <v>0</v>
      </c>
      <c r="P200" s="83">
        <f t="shared" si="36"/>
        <v>0</v>
      </c>
    </row>
    <row r="201" spans="1:16" ht="80.099999999999994" customHeight="1" x14ac:dyDescent="0.2">
      <c r="A201" s="8" t="s">
        <v>270</v>
      </c>
      <c r="B201" s="2" t="s">
        <v>241</v>
      </c>
      <c r="C201" s="2" t="s">
        <v>19</v>
      </c>
      <c r="D201" s="2" t="s">
        <v>151</v>
      </c>
      <c r="E201" s="2" t="s">
        <v>33</v>
      </c>
      <c r="F201" s="2" t="s">
        <v>50</v>
      </c>
      <c r="G201" s="2" t="s">
        <v>29</v>
      </c>
      <c r="H201" s="2" t="s">
        <v>39</v>
      </c>
      <c r="I201" s="2" t="s">
        <v>41</v>
      </c>
      <c r="J201" s="3" t="s">
        <v>224</v>
      </c>
      <c r="K201" s="62" t="s">
        <v>271</v>
      </c>
      <c r="L201" s="74" t="s">
        <v>57</v>
      </c>
      <c r="M201" s="75">
        <v>23932087</v>
      </c>
      <c r="N201" s="75">
        <v>0</v>
      </c>
      <c r="O201" s="75">
        <v>0</v>
      </c>
      <c r="P201" s="83">
        <f t="shared" si="36"/>
        <v>0</v>
      </c>
    </row>
    <row r="202" spans="1:16" ht="80.099999999999994" customHeight="1" x14ac:dyDescent="0.2">
      <c r="A202" s="8" t="s">
        <v>272</v>
      </c>
      <c r="B202" s="2" t="s">
        <v>241</v>
      </c>
      <c r="C202" s="2" t="s">
        <v>19</v>
      </c>
      <c r="D202" s="2" t="s">
        <v>151</v>
      </c>
      <c r="E202" s="2" t="s">
        <v>33</v>
      </c>
      <c r="F202" s="2" t="s">
        <v>50</v>
      </c>
      <c r="G202" s="2" t="s">
        <v>29</v>
      </c>
      <c r="H202" s="2" t="s">
        <v>39</v>
      </c>
      <c r="I202" s="2" t="s">
        <v>41</v>
      </c>
      <c r="J202" s="3" t="s">
        <v>224</v>
      </c>
      <c r="K202" s="62" t="s">
        <v>273</v>
      </c>
      <c r="L202" s="74" t="s">
        <v>57</v>
      </c>
      <c r="M202" s="75">
        <v>29814452</v>
      </c>
      <c r="N202" s="75">
        <v>3551.85</v>
      </c>
      <c r="O202" s="75">
        <v>3551.85</v>
      </c>
      <c r="P202" s="83">
        <f t="shared" ref="P202:P251" si="51">O202/M202</f>
        <v>1.1913182237929445E-4</v>
      </c>
    </row>
    <row r="203" spans="1:16" ht="80.099999999999994" customHeight="1" x14ac:dyDescent="0.2">
      <c r="A203" s="8" t="s">
        <v>274</v>
      </c>
      <c r="B203" s="2" t="s">
        <v>241</v>
      </c>
      <c r="C203" s="2" t="s">
        <v>19</v>
      </c>
      <c r="D203" s="2" t="s">
        <v>151</v>
      </c>
      <c r="E203" s="2" t="s">
        <v>33</v>
      </c>
      <c r="F203" s="2" t="s">
        <v>50</v>
      </c>
      <c r="G203" s="2" t="s">
        <v>29</v>
      </c>
      <c r="H203" s="2" t="s">
        <v>39</v>
      </c>
      <c r="I203" s="2" t="s">
        <v>41</v>
      </c>
      <c r="J203" s="3" t="s">
        <v>224</v>
      </c>
      <c r="K203" s="62" t="s">
        <v>275</v>
      </c>
      <c r="L203" s="74" t="s">
        <v>57</v>
      </c>
      <c r="M203" s="75">
        <v>25679977</v>
      </c>
      <c r="N203" s="75">
        <v>0</v>
      </c>
      <c r="O203" s="75">
        <v>0</v>
      </c>
      <c r="P203" s="83">
        <f t="shared" si="51"/>
        <v>0</v>
      </c>
    </row>
    <row r="204" spans="1:16" ht="80.099999999999994" customHeight="1" x14ac:dyDescent="0.2">
      <c r="A204" s="8" t="s">
        <v>276</v>
      </c>
      <c r="B204" s="2" t="s">
        <v>241</v>
      </c>
      <c r="C204" s="2" t="s">
        <v>19</v>
      </c>
      <c r="D204" s="2" t="s">
        <v>151</v>
      </c>
      <c r="E204" s="2" t="s">
        <v>33</v>
      </c>
      <c r="F204" s="2" t="s">
        <v>50</v>
      </c>
      <c r="G204" s="2" t="s">
        <v>29</v>
      </c>
      <c r="H204" s="2" t="s">
        <v>39</v>
      </c>
      <c r="I204" s="2" t="s">
        <v>41</v>
      </c>
      <c r="J204" s="3" t="s">
        <v>224</v>
      </c>
      <c r="K204" s="62" t="s">
        <v>277</v>
      </c>
      <c r="L204" s="74" t="s">
        <v>57</v>
      </c>
      <c r="M204" s="75">
        <v>34809835</v>
      </c>
      <c r="N204" s="75">
        <v>0</v>
      </c>
      <c r="O204" s="75">
        <v>0</v>
      </c>
      <c r="P204" s="83">
        <f t="shared" si="51"/>
        <v>0</v>
      </c>
    </row>
    <row r="205" spans="1:16" ht="32.25" customHeight="1" x14ac:dyDescent="0.2">
      <c r="A205" s="4" t="s">
        <v>278</v>
      </c>
      <c r="B205" s="5" t="s">
        <v>212</v>
      </c>
      <c r="C205" s="5" t="s">
        <v>0</v>
      </c>
      <c r="D205" s="5" t="s">
        <v>0</v>
      </c>
      <c r="E205" s="5" t="s">
        <v>0</v>
      </c>
      <c r="F205" s="5" t="s">
        <v>0</v>
      </c>
      <c r="G205" s="5" t="s">
        <v>0</v>
      </c>
      <c r="H205" s="6" t="s">
        <v>0</v>
      </c>
      <c r="I205" s="6" t="s">
        <v>0</v>
      </c>
      <c r="J205" s="6" t="s">
        <v>0</v>
      </c>
      <c r="K205" s="60" t="s">
        <v>0</v>
      </c>
      <c r="L205" s="71" t="s">
        <v>0</v>
      </c>
      <c r="M205" s="72">
        <f>M206+M221</f>
        <v>821015163.36000001</v>
      </c>
      <c r="N205" s="72">
        <f t="shared" ref="N205:O205" si="52">N206+N221</f>
        <v>188168.92</v>
      </c>
      <c r="O205" s="72">
        <f t="shared" si="52"/>
        <v>188168.92</v>
      </c>
      <c r="P205" s="81">
        <f t="shared" si="51"/>
        <v>2.2919055383815293E-4</v>
      </c>
    </row>
    <row r="206" spans="1:16" ht="32.25" customHeight="1" x14ac:dyDescent="0.2">
      <c r="A206" s="4" t="s">
        <v>279</v>
      </c>
      <c r="B206" s="5" t="s">
        <v>212</v>
      </c>
      <c r="C206" s="5" t="s">
        <v>31</v>
      </c>
      <c r="D206" s="5" t="s">
        <v>117</v>
      </c>
      <c r="E206" s="5" t="s">
        <v>0</v>
      </c>
      <c r="F206" s="5" t="s">
        <v>0</v>
      </c>
      <c r="G206" s="5" t="s">
        <v>0</v>
      </c>
      <c r="H206" s="6" t="s">
        <v>0</v>
      </c>
      <c r="I206" s="6" t="s">
        <v>0</v>
      </c>
      <c r="J206" s="6" t="s">
        <v>0</v>
      </c>
      <c r="K206" s="60" t="s">
        <v>0</v>
      </c>
      <c r="L206" s="71" t="s">
        <v>0</v>
      </c>
      <c r="M206" s="72">
        <f>M207+M214</f>
        <v>48972282</v>
      </c>
      <c r="N206" s="72">
        <f t="shared" ref="N206:O206" si="53">N207+N214</f>
        <v>172282</v>
      </c>
      <c r="O206" s="72">
        <f t="shared" si="53"/>
        <v>172282</v>
      </c>
      <c r="P206" s="81">
        <f t="shared" si="51"/>
        <v>3.5179491941992819E-3</v>
      </c>
    </row>
    <row r="207" spans="1:16" ht="32.25" customHeight="1" x14ac:dyDescent="0.2">
      <c r="A207" s="4" t="s">
        <v>32</v>
      </c>
      <c r="B207" s="5" t="s">
        <v>212</v>
      </c>
      <c r="C207" s="5" t="s">
        <v>31</v>
      </c>
      <c r="D207" s="5" t="s">
        <v>117</v>
      </c>
      <c r="E207" s="5" t="s">
        <v>33</v>
      </c>
      <c r="F207" s="5" t="s">
        <v>0</v>
      </c>
      <c r="G207" s="5" t="s">
        <v>0</v>
      </c>
      <c r="H207" s="6" t="s">
        <v>0</v>
      </c>
      <c r="I207" s="6" t="s">
        <v>0</v>
      </c>
      <c r="J207" s="6" t="s">
        <v>0</v>
      </c>
      <c r="K207" s="60" t="s">
        <v>0</v>
      </c>
      <c r="L207" s="71" t="s">
        <v>0</v>
      </c>
      <c r="M207" s="72">
        <f t="shared" ref="M207:M212" si="54">M208</f>
        <v>40000000</v>
      </c>
      <c r="N207" s="72">
        <f t="shared" ref="N207:O212" si="55">N208</f>
        <v>0</v>
      </c>
      <c r="O207" s="72">
        <f t="shared" si="55"/>
        <v>0</v>
      </c>
      <c r="P207" s="81">
        <f t="shared" si="51"/>
        <v>0</v>
      </c>
    </row>
    <row r="208" spans="1:16" ht="80.099999999999994" customHeight="1" x14ac:dyDescent="0.2">
      <c r="A208" s="4" t="s">
        <v>34</v>
      </c>
      <c r="B208" s="5" t="s">
        <v>212</v>
      </c>
      <c r="C208" s="5" t="s">
        <v>31</v>
      </c>
      <c r="D208" s="5" t="s">
        <v>117</v>
      </c>
      <c r="E208" s="5" t="s">
        <v>33</v>
      </c>
      <c r="F208" s="5" t="s">
        <v>0</v>
      </c>
      <c r="G208" s="5" t="s">
        <v>0</v>
      </c>
      <c r="H208" s="6" t="s">
        <v>0</v>
      </c>
      <c r="I208" s="6" t="s">
        <v>0</v>
      </c>
      <c r="J208" s="6" t="s">
        <v>0</v>
      </c>
      <c r="K208" s="60" t="s">
        <v>0</v>
      </c>
      <c r="L208" s="71" t="s">
        <v>0</v>
      </c>
      <c r="M208" s="72">
        <f t="shared" si="54"/>
        <v>40000000</v>
      </c>
      <c r="N208" s="72">
        <f t="shared" si="55"/>
        <v>0</v>
      </c>
      <c r="O208" s="72">
        <f t="shared" si="55"/>
        <v>0</v>
      </c>
      <c r="P208" s="81">
        <f t="shared" si="51"/>
        <v>0</v>
      </c>
    </row>
    <row r="209" spans="1:16" ht="15" customHeight="1" x14ac:dyDescent="0.2">
      <c r="A209" s="7" t="s">
        <v>280</v>
      </c>
      <c r="B209" s="5" t="s">
        <v>212</v>
      </c>
      <c r="C209" s="5" t="s">
        <v>31</v>
      </c>
      <c r="D209" s="5" t="s">
        <v>117</v>
      </c>
      <c r="E209" s="5" t="s">
        <v>33</v>
      </c>
      <c r="F209" s="5" t="s">
        <v>24</v>
      </c>
      <c r="G209" s="5" t="s">
        <v>0</v>
      </c>
      <c r="H209" s="5" t="s">
        <v>0</v>
      </c>
      <c r="I209" s="5" t="s">
        <v>0</v>
      </c>
      <c r="J209" s="5" t="s">
        <v>0</v>
      </c>
      <c r="K209" s="61" t="s">
        <v>0</v>
      </c>
      <c r="L209" s="73" t="s">
        <v>0</v>
      </c>
      <c r="M209" s="72">
        <f t="shared" si="54"/>
        <v>40000000</v>
      </c>
      <c r="N209" s="72">
        <f t="shared" si="55"/>
        <v>0</v>
      </c>
      <c r="O209" s="72">
        <f t="shared" si="55"/>
        <v>0</v>
      </c>
      <c r="P209" s="81">
        <f t="shared" si="51"/>
        <v>0</v>
      </c>
    </row>
    <row r="210" spans="1:16" ht="15" customHeight="1" x14ac:dyDescent="0.2">
      <c r="A210" s="19" t="s">
        <v>291</v>
      </c>
      <c r="B210" s="17" t="s">
        <v>212</v>
      </c>
      <c r="C210" s="17" t="s">
        <v>31</v>
      </c>
      <c r="D210" s="17" t="s">
        <v>117</v>
      </c>
      <c r="E210" s="17">
        <v>819</v>
      </c>
      <c r="F210" s="17" t="s">
        <v>24</v>
      </c>
      <c r="G210" s="17" t="s">
        <v>29</v>
      </c>
      <c r="H210" s="17" t="s">
        <v>0</v>
      </c>
      <c r="I210" s="17" t="s">
        <v>0</v>
      </c>
      <c r="J210" s="17" t="s">
        <v>0</v>
      </c>
      <c r="K210" s="65" t="s">
        <v>0</v>
      </c>
      <c r="L210" s="80" t="s">
        <v>0</v>
      </c>
      <c r="M210" s="79">
        <f t="shared" si="54"/>
        <v>40000000</v>
      </c>
      <c r="N210" s="79">
        <f t="shared" si="55"/>
        <v>0</v>
      </c>
      <c r="O210" s="79">
        <f t="shared" si="55"/>
        <v>0</v>
      </c>
      <c r="P210" s="81">
        <f t="shared" si="51"/>
        <v>0</v>
      </c>
    </row>
    <row r="211" spans="1:16" ht="48.95" customHeight="1" x14ac:dyDescent="0.2">
      <c r="A211" s="16" t="s">
        <v>38</v>
      </c>
      <c r="B211" s="17" t="s">
        <v>212</v>
      </c>
      <c r="C211" s="17" t="s">
        <v>31</v>
      </c>
      <c r="D211" s="17" t="s">
        <v>117</v>
      </c>
      <c r="E211" s="17">
        <v>819</v>
      </c>
      <c r="F211" s="17" t="s">
        <v>24</v>
      </c>
      <c r="G211" s="17" t="s">
        <v>29</v>
      </c>
      <c r="H211" s="17" t="s">
        <v>39</v>
      </c>
      <c r="I211" s="18" t="s">
        <v>0</v>
      </c>
      <c r="J211" s="18" t="s">
        <v>0</v>
      </c>
      <c r="K211" s="64" t="s">
        <v>0</v>
      </c>
      <c r="L211" s="78" t="s">
        <v>0</v>
      </c>
      <c r="M211" s="79">
        <f t="shared" si="54"/>
        <v>40000000</v>
      </c>
      <c r="N211" s="79">
        <f t="shared" si="55"/>
        <v>0</v>
      </c>
      <c r="O211" s="79">
        <f t="shared" si="55"/>
        <v>0</v>
      </c>
      <c r="P211" s="81">
        <f t="shared" si="51"/>
        <v>0</v>
      </c>
    </row>
    <row r="212" spans="1:16" ht="96.6" customHeight="1" x14ac:dyDescent="0.2">
      <c r="A212" s="16" t="s">
        <v>187</v>
      </c>
      <c r="B212" s="17" t="s">
        <v>212</v>
      </c>
      <c r="C212" s="17" t="s">
        <v>31</v>
      </c>
      <c r="D212" s="17" t="s">
        <v>117</v>
      </c>
      <c r="E212" s="17">
        <v>819</v>
      </c>
      <c r="F212" s="17" t="s">
        <v>24</v>
      </c>
      <c r="G212" s="17" t="s">
        <v>29</v>
      </c>
      <c r="H212" s="17" t="s">
        <v>39</v>
      </c>
      <c r="I212" s="17">
        <v>414</v>
      </c>
      <c r="J212" s="17" t="s">
        <v>0</v>
      </c>
      <c r="K212" s="65" t="s">
        <v>0</v>
      </c>
      <c r="L212" s="80" t="s">
        <v>0</v>
      </c>
      <c r="M212" s="79">
        <f t="shared" si="54"/>
        <v>40000000</v>
      </c>
      <c r="N212" s="79">
        <f t="shared" si="55"/>
        <v>0</v>
      </c>
      <c r="O212" s="79">
        <f t="shared" si="55"/>
        <v>0</v>
      </c>
      <c r="P212" s="81">
        <f t="shared" si="51"/>
        <v>0</v>
      </c>
    </row>
    <row r="213" spans="1:16" ht="64.5" customHeight="1" x14ac:dyDescent="0.2">
      <c r="A213" s="12" t="s">
        <v>613</v>
      </c>
      <c r="B213" s="13" t="s">
        <v>212</v>
      </c>
      <c r="C213" s="13" t="s">
        <v>31</v>
      </c>
      <c r="D213" s="13" t="s">
        <v>117</v>
      </c>
      <c r="E213" s="13">
        <v>819</v>
      </c>
      <c r="F213" s="13" t="s">
        <v>24</v>
      </c>
      <c r="G213" s="13" t="s">
        <v>29</v>
      </c>
      <c r="H213" s="13" t="s">
        <v>39</v>
      </c>
      <c r="I213" s="13">
        <v>414</v>
      </c>
      <c r="J213" s="14" t="s">
        <v>211</v>
      </c>
      <c r="K213" s="63">
        <v>45</v>
      </c>
      <c r="L213" s="76">
        <v>2021</v>
      </c>
      <c r="M213" s="77">
        <v>40000000</v>
      </c>
      <c r="N213" s="77">
        <v>0</v>
      </c>
      <c r="O213" s="77">
        <v>0</v>
      </c>
      <c r="P213" s="83">
        <f t="shared" si="51"/>
        <v>0</v>
      </c>
    </row>
    <row r="214" spans="1:16" ht="32.25" customHeight="1" x14ac:dyDescent="0.2">
      <c r="A214" s="16" t="s">
        <v>288</v>
      </c>
      <c r="B214" s="17" t="s">
        <v>212</v>
      </c>
      <c r="C214" s="17" t="s">
        <v>31</v>
      </c>
      <c r="D214" s="17" t="s">
        <v>117</v>
      </c>
      <c r="E214" s="17" t="s">
        <v>289</v>
      </c>
      <c r="F214" s="17" t="s">
        <v>0</v>
      </c>
      <c r="G214" s="17" t="s">
        <v>0</v>
      </c>
      <c r="H214" s="18" t="s">
        <v>0</v>
      </c>
      <c r="I214" s="18" t="s">
        <v>0</v>
      </c>
      <c r="J214" s="18" t="s">
        <v>0</v>
      </c>
      <c r="K214" s="64" t="s">
        <v>0</v>
      </c>
      <c r="L214" s="78" t="s">
        <v>0</v>
      </c>
      <c r="M214" s="79">
        <f t="shared" ref="M214:M219" si="56">M215</f>
        <v>8972282</v>
      </c>
      <c r="N214" s="79">
        <f t="shared" ref="N214:O219" si="57">N215</f>
        <v>172282</v>
      </c>
      <c r="O214" s="79">
        <f t="shared" si="57"/>
        <v>172282</v>
      </c>
      <c r="P214" s="81">
        <f t="shared" si="51"/>
        <v>1.9201581047051351E-2</v>
      </c>
    </row>
    <row r="215" spans="1:16" ht="64.5" customHeight="1" x14ac:dyDescent="0.2">
      <c r="A215" s="16" t="s">
        <v>290</v>
      </c>
      <c r="B215" s="17" t="s">
        <v>212</v>
      </c>
      <c r="C215" s="17" t="s">
        <v>31</v>
      </c>
      <c r="D215" s="17" t="s">
        <v>117</v>
      </c>
      <c r="E215" s="17" t="s">
        <v>289</v>
      </c>
      <c r="F215" s="17" t="s">
        <v>0</v>
      </c>
      <c r="G215" s="17" t="s">
        <v>0</v>
      </c>
      <c r="H215" s="18" t="s">
        <v>0</v>
      </c>
      <c r="I215" s="18" t="s">
        <v>0</v>
      </c>
      <c r="J215" s="18" t="s">
        <v>0</v>
      </c>
      <c r="K215" s="64" t="s">
        <v>0</v>
      </c>
      <c r="L215" s="78" t="s">
        <v>0</v>
      </c>
      <c r="M215" s="79">
        <f t="shared" si="56"/>
        <v>8972282</v>
      </c>
      <c r="N215" s="79">
        <f t="shared" si="57"/>
        <v>172282</v>
      </c>
      <c r="O215" s="79">
        <f t="shared" si="57"/>
        <v>172282</v>
      </c>
      <c r="P215" s="81">
        <f t="shared" si="51"/>
        <v>1.9201581047051351E-2</v>
      </c>
    </row>
    <row r="216" spans="1:16" ht="15" customHeight="1" x14ac:dyDescent="0.2">
      <c r="A216" s="19" t="s">
        <v>280</v>
      </c>
      <c r="B216" s="17" t="s">
        <v>212</v>
      </c>
      <c r="C216" s="17" t="s">
        <v>31</v>
      </c>
      <c r="D216" s="17" t="s">
        <v>117</v>
      </c>
      <c r="E216" s="17" t="s">
        <v>289</v>
      </c>
      <c r="F216" s="17" t="s">
        <v>24</v>
      </c>
      <c r="G216" s="17" t="s">
        <v>0</v>
      </c>
      <c r="H216" s="17" t="s">
        <v>0</v>
      </c>
      <c r="I216" s="17" t="s">
        <v>0</v>
      </c>
      <c r="J216" s="17" t="s">
        <v>0</v>
      </c>
      <c r="K216" s="65" t="s">
        <v>0</v>
      </c>
      <c r="L216" s="80" t="s">
        <v>0</v>
      </c>
      <c r="M216" s="79">
        <f t="shared" si="56"/>
        <v>8972282</v>
      </c>
      <c r="N216" s="79">
        <f t="shared" si="57"/>
        <v>172282</v>
      </c>
      <c r="O216" s="79">
        <f t="shared" si="57"/>
        <v>172282</v>
      </c>
      <c r="P216" s="81">
        <f t="shared" si="51"/>
        <v>1.9201581047051351E-2</v>
      </c>
    </row>
    <row r="217" spans="1:16" ht="15" customHeight="1" x14ac:dyDescent="0.2">
      <c r="A217" s="19" t="s">
        <v>291</v>
      </c>
      <c r="B217" s="17" t="s">
        <v>212</v>
      </c>
      <c r="C217" s="17" t="s">
        <v>31</v>
      </c>
      <c r="D217" s="17" t="s">
        <v>117</v>
      </c>
      <c r="E217" s="17" t="s">
        <v>289</v>
      </c>
      <c r="F217" s="17" t="s">
        <v>24</v>
      </c>
      <c r="G217" s="17" t="s">
        <v>29</v>
      </c>
      <c r="H217" s="17" t="s">
        <v>0</v>
      </c>
      <c r="I217" s="17" t="s">
        <v>0</v>
      </c>
      <c r="J217" s="17" t="s">
        <v>0</v>
      </c>
      <c r="K217" s="65" t="s">
        <v>0</v>
      </c>
      <c r="L217" s="80" t="s">
        <v>0</v>
      </c>
      <c r="M217" s="79">
        <f t="shared" si="56"/>
        <v>8972282</v>
      </c>
      <c r="N217" s="79">
        <f t="shared" si="57"/>
        <v>172282</v>
      </c>
      <c r="O217" s="79">
        <f t="shared" si="57"/>
        <v>172282</v>
      </c>
      <c r="P217" s="81">
        <f t="shared" si="51"/>
        <v>1.9201581047051351E-2</v>
      </c>
    </row>
    <row r="218" spans="1:16" ht="48.95" customHeight="1" x14ac:dyDescent="0.2">
      <c r="A218" s="16" t="s">
        <v>38</v>
      </c>
      <c r="B218" s="17" t="s">
        <v>212</v>
      </c>
      <c r="C218" s="17" t="s">
        <v>31</v>
      </c>
      <c r="D218" s="17" t="s">
        <v>117</v>
      </c>
      <c r="E218" s="17" t="s">
        <v>289</v>
      </c>
      <c r="F218" s="17" t="s">
        <v>24</v>
      </c>
      <c r="G218" s="17" t="s">
        <v>29</v>
      </c>
      <c r="H218" s="17" t="s">
        <v>39</v>
      </c>
      <c r="I218" s="18" t="s">
        <v>0</v>
      </c>
      <c r="J218" s="18" t="s">
        <v>0</v>
      </c>
      <c r="K218" s="64" t="s">
        <v>0</v>
      </c>
      <c r="L218" s="78" t="s">
        <v>0</v>
      </c>
      <c r="M218" s="79">
        <f t="shared" si="56"/>
        <v>8972282</v>
      </c>
      <c r="N218" s="79">
        <f t="shared" si="57"/>
        <v>172282</v>
      </c>
      <c r="O218" s="79">
        <f t="shared" si="57"/>
        <v>172282</v>
      </c>
      <c r="P218" s="81">
        <f t="shared" si="51"/>
        <v>1.9201581047051351E-2</v>
      </c>
    </row>
    <row r="219" spans="1:16" ht="96.6" customHeight="1" x14ac:dyDescent="0.2">
      <c r="A219" s="16" t="s">
        <v>187</v>
      </c>
      <c r="B219" s="17" t="s">
        <v>212</v>
      </c>
      <c r="C219" s="17" t="s">
        <v>31</v>
      </c>
      <c r="D219" s="17" t="s">
        <v>117</v>
      </c>
      <c r="E219" s="17" t="s">
        <v>289</v>
      </c>
      <c r="F219" s="17" t="s">
        <v>24</v>
      </c>
      <c r="G219" s="17" t="s">
        <v>29</v>
      </c>
      <c r="H219" s="17" t="s">
        <v>39</v>
      </c>
      <c r="I219" s="17" t="s">
        <v>188</v>
      </c>
      <c r="J219" s="17" t="s">
        <v>0</v>
      </c>
      <c r="K219" s="65" t="s">
        <v>0</v>
      </c>
      <c r="L219" s="80" t="s">
        <v>0</v>
      </c>
      <c r="M219" s="79">
        <f t="shared" si="56"/>
        <v>8972282</v>
      </c>
      <c r="N219" s="79">
        <f t="shared" si="57"/>
        <v>172282</v>
      </c>
      <c r="O219" s="79">
        <f t="shared" si="57"/>
        <v>172282</v>
      </c>
      <c r="P219" s="81">
        <f t="shared" si="51"/>
        <v>1.9201581047051351E-2</v>
      </c>
    </row>
    <row r="220" spans="1:16" ht="64.5" customHeight="1" x14ac:dyDescent="0.2">
      <c r="A220" s="12" t="s">
        <v>292</v>
      </c>
      <c r="B220" s="13" t="s">
        <v>212</v>
      </c>
      <c r="C220" s="13" t="s">
        <v>31</v>
      </c>
      <c r="D220" s="13" t="s">
        <v>117</v>
      </c>
      <c r="E220" s="13" t="s">
        <v>289</v>
      </c>
      <c r="F220" s="13" t="s">
        <v>24</v>
      </c>
      <c r="G220" s="13" t="s">
        <v>29</v>
      </c>
      <c r="H220" s="13" t="s">
        <v>39</v>
      </c>
      <c r="I220" s="13" t="s">
        <v>188</v>
      </c>
      <c r="J220" s="14" t="s">
        <v>293</v>
      </c>
      <c r="K220" s="63" t="s">
        <v>17</v>
      </c>
      <c r="L220" s="76" t="s">
        <v>57</v>
      </c>
      <c r="M220" s="77">
        <v>8972282</v>
      </c>
      <c r="N220" s="77">
        <v>172282</v>
      </c>
      <c r="O220" s="77">
        <v>172282</v>
      </c>
      <c r="P220" s="83">
        <f t="shared" si="51"/>
        <v>1.9201581047051351E-2</v>
      </c>
    </row>
    <row r="221" spans="1:16" ht="48.95" customHeight="1" x14ac:dyDescent="0.2">
      <c r="A221" s="16" t="s">
        <v>294</v>
      </c>
      <c r="B221" s="17" t="s">
        <v>212</v>
      </c>
      <c r="C221" s="17" t="s">
        <v>14</v>
      </c>
      <c r="D221" s="17" t="s">
        <v>0</v>
      </c>
      <c r="E221" s="17" t="s">
        <v>0</v>
      </c>
      <c r="F221" s="17" t="s">
        <v>0</v>
      </c>
      <c r="G221" s="17" t="s">
        <v>0</v>
      </c>
      <c r="H221" s="18" t="s">
        <v>0</v>
      </c>
      <c r="I221" s="18" t="s">
        <v>0</v>
      </c>
      <c r="J221" s="18" t="s">
        <v>0</v>
      </c>
      <c r="K221" s="64" t="s">
        <v>0</v>
      </c>
      <c r="L221" s="78" t="s">
        <v>0</v>
      </c>
      <c r="M221" s="79">
        <f>M222</f>
        <v>772042881.36000001</v>
      </c>
      <c r="N221" s="79">
        <f t="shared" ref="N221:O225" si="58">N222</f>
        <v>15886.92</v>
      </c>
      <c r="O221" s="79">
        <f t="shared" si="58"/>
        <v>15886.92</v>
      </c>
      <c r="P221" s="81">
        <f t="shared" si="51"/>
        <v>2.0577768908398242E-5</v>
      </c>
    </row>
    <row r="222" spans="1:16" ht="39" customHeight="1" x14ac:dyDescent="0.2">
      <c r="A222" s="16" t="s">
        <v>295</v>
      </c>
      <c r="B222" s="17" t="s">
        <v>212</v>
      </c>
      <c r="C222" s="17" t="s">
        <v>14</v>
      </c>
      <c r="D222" s="17" t="s">
        <v>296</v>
      </c>
      <c r="E222" s="17" t="s">
        <v>0</v>
      </c>
      <c r="F222" s="17" t="s">
        <v>0</v>
      </c>
      <c r="G222" s="17" t="s">
        <v>0</v>
      </c>
      <c r="H222" s="18" t="s">
        <v>0</v>
      </c>
      <c r="I222" s="18" t="s">
        <v>0</v>
      </c>
      <c r="J222" s="18" t="s">
        <v>0</v>
      </c>
      <c r="K222" s="64" t="s">
        <v>0</v>
      </c>
      <c r="L222" s="78" t="s">
        <v>0</v>
      </c>
      <c r="M222" s="79">
        <f>M223</f>
        <v>772042881.36000001</v>
      </c>
      <c r="N222" s="79">
        <f t="shared" si="58"/>
        <v>15886.92</v>
      </c>
      <c r="O222" s="79">
        <f t="shared" si="58"/>
        <v>15886.92</v>
      </c>
      <c r="P222" s="81">
        <f t="shared" si="51"/>
        <v>2.0577768908398242E-5</v>
      </c>
    </row>
    <row r="223" spans="1:16" ht="37.5" customHeight="1" x14ac:dyDescent="0.2">
      <c r="A223" s="16" t="s">
        <v>32</v>
      </c>
      <c r="B223" s="17" t="s">
        <v>212</v>
      </c>
      <c r="C223" s="17" t="s">
        <v>14</v>
      </c>
      <c r="D223" s="17" t="s">
        <v>296</v>
      </c>
      <c r="E223" s="17" t="s">
        <v>33</v>
      </c>
      <c r="F223" s="17" t="s">
        <v>0</v>
      </c>
      <c r="G223" s="17" t="s">
        <v>0</v>
      </c>
      <c r="H223" s="18" t="s">
        <v>0</v>
      </c>
      <c r="I223" s="18" t="s">
        <v>0</v>
      </c>
      <c r="J223" s="18" t="s">
        <v>0</v>
      </c>
      <c r="K223" s="64" t="s">
        <v>0</v>
      </c>
      <c r="L223" s="78" t="s">
        <v>0</v>
      </c>
      <c r="M223" s="79">
        <f>M224</f>
        <v>772042881.36000001</v>
      </c>
      <c r="N223" s="79">
        <f t="shared" si="58"/>
        <v>15886.92</v>
      </c>
      <c r="O223" s="79">
        <f t="shared" si="58"/>
        <v>15886.92</v>
      </c>
      <c r="P223" s="81">
        <f t="shared" si="51"/>
        <v>2.0577768908398242E-5</v>
      </c>
    </row>
    <row r="224" spans="1:16" ht="84" customHeight="1" x14ac:dyDescent="0.2">
      <c r="A224" s="16" t="s">
        <v>34</v>
      </c>
      <c r="B224" s="17" t="s">
        <v>212</v>
      </c>
      <c r="C224" s="17" t="s">
        <v>14</v>
      </c>
      <c r="D224" s="17" t="s">
        <v>296</v>
      </c>
      <c r="E224" s="17" t="s">
        <v>33</v>
      </c>
      <c r="F224" s="17" t="s">
        <v>0</v>
      </c>
      <c r="G224" s="17" t="s">
        <v>0</v>
      </c>
      <c r="H224" s="18" t="s">
        <v>0</v>
      </c>
      <c r="I224" s="18" t="s">
        <v>0</v>
      </c>
      <c r="J224" s="18" t="s">
        <v>0</v>
      </c>
      <c r="K224" s="64" t="s">
        <v>0</v>
      </c>
      <c r="L224" s="78" t="s">
        <v>0</v>
      </c>
      <c r="M224" s="79">
        <f>M225</f>
        <v>772042881.36000001</v>
      </c>
      <c r="N224" s="79">
        <f t="shared" si="58"/>
        <v>15886.92</v>
      </c>
      <c r="O224" s="79">
        <f t="shared" si="58"/>
        <v>15886.92</v>
      </c>
      <c r="P224" s="81">
        <f t="shared" si="51"/>
        <v>2.0577768908398242E-5</v>
      </c>
    </row>
    <row r="225" spans="1:16" ht="15" customHeight="1" x14ac:dyDescent="0.2">
      <c r="A225" s="19" t="s">
        <v>280</v>
      </c>
      <c r="B225" s="17" t="s">
        <v>212</v>
      </c>
      <c r="C225" s="17" t="s">
        <v>14</v>
      </c>
      <c r="D225" s="17" t="s">
        <v>296</v>
      </c>
      <c r="E225" s="17" t="s">
        <v>33</v>
      </c>
      <c r="F225" s="17" t="s">
        <v>24</v>
      </c>
      <c r="G225" s="17" t="s">
        <v>0</v>
      </c>
      <c r="H225" s="17" t="s">
        <v>0</v>
      </c>
      <c r="I225" s="17" t="s">
        <v>0</v>
      </c>
      <c r="J225" s="17" t="s">
        <v>0</v>
      </c>
      <c r="K225" s="65" t="s">
        <v>0</v>
      </c>
      <c r="L225" s="80" t="s">
        <v>0</v>
      </c>
      <c r="M225" s="79">
        <f>M226</f>
        <v>772042881.36000001</v>
      </c>
      <c r="N225" s="79">
        <f t="shared" si="58"/>
        <v>15886.92</v>
      </c>
      <c r="O225" s="79">
        <f t="shared" si="58"/>
        <v>15886.92</v>
      </c>
      <c r="P225" s="81">
        <f t="shared" si="51"/>
        <v>2.0577768908398242E-5</v>
      </c>
    </row>
    <row r="226" spans="1:16" ht="15" customHeight="1" x14ac:dyDescent="0.2">
      <c r="A226" s="19" t="s">
        <v>291</v>
      </c>
      <c r="B226" s="17" t="s">
        <v>212</v>
      </c>
      <c r="C226" s="17" t="s">
        <v>14</v>
      </c>
      <c r="D226" s="17" t="s">
        <v>296</v>
      </c>
      <c r="E226" s="17" t="s">
        <v>33</v>
      </c>
      <c r="F226" s="17" t="s">
        <v>24</v>
      </c>
      <c r="G226" s="17" t="s">
        <v>29</v>
      </c>
      <c r="H226" s="17" t="s">
        <v>0</v>
      </c>
      <c r="I226" s="17" t="s">
        <v>0</v>
      </c>
      <c r="J226" s="17" t="s">
        <v>0</v>
      </c>
      <c r="K226" s="65" t="s">
        <v>0</v>
      </c>
      <c r="L226" s="80" t="s">
        <v>0</v>
      </c>
      <c r="M226" s="79">
        <f>M227+M230</f>
        <v>772042881.36000001</v>
      </c>
      <c r="N226" s="79">
        <f t="shared" ref="N226:O226" si="59">N227+N230</f>
        <v>15886.92</v>
      </c>
      <c r="O226" s="79">
        <f t="shared" si="59"/>
        <v>15886.92</v>
      </c>
      <c r="P226" s="81">
        <f t="shared" si="51"/>
        <v>2.0577768908398242E-5</v>
      </c>
    </row>
    <row r="227" spans="1:16" ht="86.25" customHeight="1" x14ac:dyDescent="0.2">
      <c r="A227" s="16" t="s">
        <v>297</v>
      </c>
      <c r="B227" s="17" t="s">
        <v>212</v>
      </c>
      <c r="C227" s="17" t="s">
        <v>14</v>
      </c>
      <c r="D227" s="17" t="s">
        <v>296</v>
      </c>
      <c r="E227" s="17" t="s">
        <v>33</v>
      </c>
      <c r="F227" s="17" t="s">
        <v>24</v>
      </c>
      <c r="G227" s="17" t="s">
        <v>29</v>
      </c>
      <c r="H227" s="17" t="s">
        <v>298</v>
      </c>
      <c r="I227" s="18" t="s">
        <v>0</v>
      </c>
      <c r="J227" s="18" t="s">
        <v>0</v>
      </c>
      <c r="K227" s="64" t="s">
        <v>0</v>
      </c>
      <c r="L227" s="78" t="s">
        <v>0</v>
      </c>
      <c r="M227" s="79">
        <f>M228</f>
        <v>661890000</v>
      </c>
      <c r="N227" s="79">
        <f t="shared" ref="N227:O228" si="60">N228</f>
        <v>0</v>
      </c>
      <c r="O227" s="79">
        <f t="shared" si="60"/>
        <v>0</v>
      </c>
      <c r="P227" s="81">
        <f t="shared" si="51"/>
        <v>0</v>
      </c>
    </row>
    <row r="228" spans="1:16" ht="75" customHeight="1" x14ac:dyDescent="0.2">
      <c r="A228" s="16" t="s">
        <v>40</v>
      </c>
      <c r="B228" s="17" t="s">
        <v>212</v>
      </c>
      <c r="C228" s="17" t="s">
        <v>14</v>
      </c>
      <c r="D228" s="17" t="s">
        <v>296</v>
      </c>
      <c r="E228" s="17" t="s">
        <v>33</v>
      </c>
      <c r="F228" s="17" t="s">
        <v>24</v>
      </c>
      <c r="G228" s="17" t="s">
        <v>29</v>
      </c>
      <c r="H228" s="17" t="s">
        <v>298</v>
      </c>
      <c r="I228" s="17" t="s">
        <v>41</v>
      </c>
      <c r="J228" s="17" t="s">
        <v>0</v>
      </c>
      <c r="K228" s="65" t="s">
        <v>0</v>
      </c>
      <c r="L228" s="80" t="s">
        <v>0</v>
      </c>
      <c r="M228" s="79">
        <f>M229</f>
        <v>661890000</v>
      </c>
      <c r="N228" s="79">
        <f t="shared" si="60"/>
        <v>0</v>
      </c>
      <c r="O228" s="79">
        <f t="shared" si="60"/>
        <v>0</v>
      </c>
      <c r="P228" s="81">
        <f t="shared" si="51"/>
        <v>0</v>
      </c>
    </row>
    <row r="229" spans="1:16" ht="32.25" customHeight="1" x14ac:dyDescent="0.2">
      <c r="A229" s="12" t="s">
        <v>299</v>
      </c>
      <c r="B229" s="13" t="s">
        <v>212</v>
      </c>
      <c r="C229" s="13" t="s">
        <v>14</v>
      </c>
      <c r="D229" s="13" t="s">
        <v>296</v>
      </c>
      <c r="E229" s="13" t="s">
        <v>33</v>
      </c>
      <c r="F229" s="13" t="s">
        <v>24</v>
      </c>
      <c r="G229" s="13" t="s">
        <v>29</v>
      </c>
      <c r="H229" s="13" t="s">
        <v>298</v>
      </c>
      <c r="I229" s="13" t="s">
        <v>41</v>
      </c>
      <c r="J229" s="14" t="s">
        <v>129</v>
      </c>
      <c r="K229" s="63" t="s">
        <v>300</v>
      </c>
      <c r="L229" s="76" t="s">
        <v>301</v>
      </c>
      <c r="M229" s="77">
        <v>661890000</v>
      </c>
      <c r="N229" s="77">
        <v>0</v>
      </c>
      <c r="O229" s="77">
        <v>0</v>
      </c>
      <c r="P229" s="83">
        <f t="shared" si="51"/>
        <v>0</v>
      </c>
    </row>
    <row r="230" spans="1:16" ht="74.25" customHeight="1" x14ac:dyDescent="0.2">
      <c r="A230" s="16" t="s">
        <v>302</v>
      </c>
      <c r="B230" s="17" t="s">
        <v>212</v>
      </c>
      <c r="C230" s="17" t="s">
        <v>14</v>
      </c>
      <c r="D230" s="17" t="s">
        <v>296</v>
      </c>
      <c r="E230" s="17" t="s">
        <v>33</v>
      </c>
      <c r="F230" s="17" t="s">
        <v>24</v>
      </c>
      <c r="G230" s="17" t="s">
        <v>29</v>
      </c>
      <c r="H230" s="17" t="s">
        <v>303</v>
      </c>
      <c r="I230" s="18" t="s">
        <v>0</v>
      </c>
      <c r="J230" s="18" t="s">
        <v>0</v>
      </c>
      <c r="K230" s="64" t="s">
        <v>0</v>
      </c>
      <c r="L230" s="78" t="s">
        <v>0</v>
      </c>
      <c r="M230" s="79">
        <f>M231</f>
        <v>110152881.36</v>
      </c>
      <c r="N230" s="79">
        <f t="shared" ref="N230:O231" si="61">N231</f>
        <v>15886.92</v>
      </c>
      <c r="O230" s="79">
        <f t="shared" si="61"/>
        <v>15886.92</v>
      </c>
      <c r="P230" s="81">
        <f t="shared" si="51"/>
        <v>1.4422609562139918E-4</v>
      </c>
    </row>
    <row r="231" spans="1:16" ht="72" customHeight="1" x14ac:dyDescent="0.2">
      <c r="A231" s="16" t="s">
        <v>40</v>
      </c>
      <c r="B231" s="17" t="s">
        <v>212</v>
      </c>
      <c r="C231" s="17" t="s">
        <v>14</v>
      </c>
      <c r="D231" s="17" t="s">
        <v>296</v>
      </c>
      <c r="E231" s="17" t="s">
        <v>33</v>
      </c>
      <c r="F231" s="17" t="s">
        <v>24</v>
      </c>
      <c r="G231" s="17" t="s">
        <v>29</v>
      </c>
      <c r="H231" s="17" t="s">
        <v>303</v>
      </c>
      <c r="I231" s="17" t="s">
        <v>41</v>
      </c>
      <c r="J231" s="17" t="s">
        <v>0</v>
      </c>
      <c r="K231" s="65" t="s">
        <v>0</v>
      </c>
      <c r="L231" s="80" t="s">
        <v>0</v>
      </c>
      <c r="M231" s="79">
        <f>M232</f>
        <v>110152881.36</v>
      </c>
      <c r="N231" s="79">
        <f t="shared" si="61"/>
        <v>15886.92</v>
      </c>
      <c r="O231" s="79">
        <f t="shared" si="61"/>
        <v>15886.92</v>
      </c>
      <c r="P231" s="81">
        <f t="shared" si="51"/>
        <v>1.4422609562139918E-4</v>
      </c>
    </row>
    <row r="232" spans="1:16" ht="48.95" customHeight="1" x14ac:dyDescent="0.2">
      <c r="A232" s="12" t="s">
        <v>304</v>
      </c>
      <c r="B232" s="13" t="s">
        <v>212</v>
      </c>
      <c r="C232" s="13" t="s">
        <v>14</v>
      </c>
      <c r="D232" s="13" t="s">
        <v>296</v>
      </c>
      <c r="E232" s="13" t="s">
        <v>33</v>
      </c>
      <c r="F232" s="13" t="s">
        <v>24</v>
      </c>
      <c r="G232" s="13" t="s">
        <v>29</v>
      </c>
      <c r="H232" s="13" t="s">
        <v>303</v>
      </c>
      <c r="I232" s="13" t="s">
        <v>41</v>
      </c>
      <c r="J232" s="14" t="s">
        <v>129</v>
      </c>
      <c r="K232" s="63" t="s">
        <v>305</v>
      </c>
      <c r="L232" s="76" t="s">
        <v>57</v>
      </c>
      <c r="M232" s="77">
        <v>110152881.36</v>
      </c>
      <c r="N232" s="77">
        <v>15886.92</v>
      </c>
      <c r="O232" s="77">
        <v>15886.92</v>
      </c>
      <c r="P232" s="83">
        <f t="shared" si="51"/>
        <v>1.4422609562139918E-4</v>
      </c>
    </row>
    <row r="233" spans="1:16" ht="41.25" customHeight="1" x14ac:dyDescent="0.2">
      <c r="A233" s="4" t="s">
        <v>306</v>
      </c>
      <c r="B233" s="5" t="s">
        <v>307</v>
      </c>
      <c r="C233" s="5" t="s">
        <v>0</v>
      </c>
      <c r="D233" s="5" t="s">
        <v>0</v>
      </c>
      <c r="E233" s="5" t="s">
        <v>0</v>
      </c>
      <c r="F233" s="5" t="s">
        <v>0</v>
      </c>
      <c r="G233" s="5" t="s">
        <v>0</v>
      </c>
      <c r="H233" s="6" t="s">
        <v>0</v>
      </c>
      <c r="I233" s="6" t="s">
        <v>0</v>
      </c>
      <c r="J233" s="6" t="s">
        <v>0</v>
      </c>
      <c r="K233" s="60" t="s">
        <v>0</v>
      </c>
      <c r="L233" s="71" t="s">
        <v>0</v>
      </c>
      <c r="M233" s="72">
        <f t="shared" ref="M233:M239" si="62">M234</f>
        <v>500000</v>
      </c>
      <c r="N233" s="72">
        <f t="shared" ref="N233:O239" si="63">N234</f>
        <v>0</v>
      </c>
      <c r="O233" s="72">
        <f t="shared" si="63"/>
        <v>0</v>
      </c>
      <c r="P233" s="81">
        <f t="shared" si="51"/>
        <v>0</v>
      </c>
    </row>
    <row r="234" spans="1:16" ht="40.5" customHeight="1" x14ac:dyDescent="0.2">
      <c r="A234" s="4" t="s">
        <v>32</v>
      </c>
      <c r="B234" s="5" t="s">
        <v>307</v>
      </c>
      <c r="C234" s="5" t="s">
        <v>31</v>
      </c>
      <c r="D234" s="5" t="s">
        <v>25</v>
      </c>
      <c r="E234" s="5" t="s">
        <v>33</v>
      </c>
      <c r="F234" s="5" t="s">
        <v>0</v>
      </c>
      <c r="G234" s="5" t="s">
        <v>0</v>
      </c>
      <c r="H234" s="6" t="s">
        <v>0</v>
      </c>
      <c r="I234" s="6" t="s">
        <v>0</v>
      </c>
      <c r="J234" s="6" t="s">
        <v>0</v>
      </c>
      <c r="K234" s="60" t="s">
        <v>0</v>
      </c>
      <c r="L234" s="71" t="s">
        <v>0</v>
      </c>
      <c r="M234" s="72">
        <f t="shared" si="62"/>
        <v>500000</v>
      </c>
      <c r="N234" s="72">
        <f t="shared" si="63"/>
        <v>0</v>
      </c>
      <c r="O234" s="72">
        <f t="shared" si="63"/>
        <v>0</v>
      </c>
      <c r="P234" s="81">
        <f t="shared" si="51"/>
        <v>0</v>
      </c>
    </row>
    <row r="235" spans="1:16" ht="82.5" customHeight="1" x14ac:dyDescent="0.2">
      <c r="A235" s="4" t="s">
        <v>34</v>
      </c>
      <c r="B235" s="5" t="s">
        <v>307</v>
      </c>
      <c r="C235" s="5" t="s">
        <v>31</v>
      </c>
      <c r="D235" s="5" t="s">
        <v>25</v>
      </c>
      <c r="E235" s="5" t="s">
        <v>33</v>
      </c>
      <c r="F235" s="5" t="s">
        <v>0</v>
      </c>
      <c r="G235" s="5" t="s">
        <v>0</v>
      </c>
      <c r="H235" s="6" t="s">
        <v>0</v>
      </c>
      <c r="I235" s="6" t="s">
        <v>0</v>
      </c>
      <c r="J235" s="6" t="s">
        <v>0</v>
      </c>
      <c r="K235" s="60" t="s">
        <v>0</v>
      </c>
      <c r="L235" s="71" t="s">
        <v>0</v>
      </c>
      <c r="M235" s="72">
        <f t="shared" si="62"/>
        <v>500000</v>
      </c>
      <c r="N235" s="72">
        <f t="shared" si="63"/>
        <v>0</v>
      </c>
      <c r="O235" s="72">
        <f t="shared" si="63"/>
        <v>0</v>
      </c>
      <c r="P235" s="81">
        <f t="shared" si="51"/>
        <v>0</v>
      </c>
    </row>
    <row r="236" spans="1:16" ht="15" customHeight="1" x14ac:dyDescent="0.2">
      <c r="A236" s="7" t="s">
        <v>308</v>
      </c>
      <c r="B236" s="5" t="s">
        <v>307</v>
      </c>
      <c r="C236" s="5" t="s">
        <v>31</v>
      </c>
      <c r="D236" s="5" t="s">
        <v>25</v>
      </c>
      <c r="E236" s="5" t="s">
        <v>33</v>
      </c>
      <c r="F236" s="5" t="s">
        <v>127</v>
      </c>
      <c r="G236" s="5" t="s">
        <v>0</v>
      </c>
      <c r="H236" s="5" t="s">
        <v>0</v>
      </c>
      <c r="I236" s="5" t="s">
        <v>0</v>
      </c>
      <c r="J236" s="5" t="s">
        <v>0</v>
      </c>
      <c r="K236" s="61" t="s">
        <v>0</v>
      </c>
      <c r="L236" s="73" t="s">
        <v>0</v>
      </c>
      <c r="M236" s="72">
        <f t="shared" si="62"/>
        <v>500000</v>
      </c>
      <c r="N236" s="72">
        <f t="shared" si="63"/>
        <v>0</v>
      </c>
      <c r="O236" s="72">
        <f t="shared" si="63"/>
        <v>0</v>
      </c>
      <c r="P236" s="81">
        <f t="shared" si="51"/>
        <v>0</v>
      </c>
    </row>
    <row r="237" spans="1:16" ht="15" customHeight="1" x14ac:dyDescent="0.2">
      <c r="A237" s="7" t="s">
        <v>309</v>
      </c>
      <c r="B237" s="5" t="s">
        <v>307</v>
      </c>
      <c r="C237" s="5" t="s">
        <v>31</v>
      </c>
      <c r="D237" s="5" t="s">
        <v>25</v>
      </c>
      <c r="E237" s="5" t="s">
        <v>33</v>
      </c>
      <c r="F237" s="5" t="s">
        <v>127</v>
      </c>
      <c r="G237" s="5" t="s">
        <v>50</v>
      </c>
      <c r="H237" s="5" t="s">
        <v>0</v>
      </c>
      <c r="I237" s="5" t="s">
        <v>0</v>
      </c>
      <c r="J237" s="5" t="s">
        <v>0</v>
      </c>
      <c r="K237" s="61" t="s">
        <v>0</v>
      </c>
      <c r="L237" s="73" t="s">
        <v>0</v>
      </c>
      <c r="M237" s="72">
        <f t="shared" si="62"/>
        <v>500000</v>
      </c>
      <c r="N237" s="72">
        <f t="shared" si="63"/>
        <v>0</v>
      </c>
      <c r="O237" s="72">
        <f t="shared" si="63"/>
        <v>0</v>
      </c>
      <c r="P237" s="81">
        <f t="shared" si="51"/>
        <v>0</v>
      </c>
    </row>
    <row r="238" spans="1:16" ht="61.5" customHeight="1" x14ac:dyDescent="0.2">
      <c r="A238" s="4" t="s">
        <v>38</v>
      </c>
      <c r="B238" s="5" t="s">
        <v>307</v>
      </c>
      <c r="C238" s="5" t="s">
        <v>31</v>
      </c>
      <c r="D238" s="5" t="s">
        <v>25</v>
      </c>
      <c r="E238" s="5" t="s">
        <v>33</v>
      </c>
      <c r="F238" s="5" t="s">
        <v>127</v>
      </c>
      <c r="G238" s="5" t="s">
        <v>50</v>
      </c>
      <c r="H238" s="5" t="s">
        <v>39</v>
      </c>
      <c r="I238" s="6" t="s">
        <v>0</v>
      </c>
      <c r="J238" s="6" t="s">
        <v>0</v>
      </c>
      <c r="K238" s="60" t="s">
        <v>0</v>
      </c>
      <c r="L238" s="71" t="s">
        <v>0</v>
      </c>
      <c r="M238" s="72">
        <f t="shared" si="62"/>
        <v>500000</v>
      </c>
      <c r="N238" s="72">
        <f t="shared" si="63"/>
        <v>0</v>
      </c>
      <c r="O238" s="72">
        <f t="shared" si="63"/>
        <v>0</v>
      </c>
      <c r="P238" s="81">
        <f t="shared" si="51"/>
        <v>0</v>
      </c>
    </row>
    <row r="239" spans="1:16" ht="70.5" customHeight="1" x14ac:dyDescent="0.2">
      <c r="A239" s="4" t="s">
        <v>40</v>
      </c>
      <c r="B239" s="5" t="s">
        <v>307</v>
      </c>
      <c r="C239" s="5" t="s">
        <v>31</v>
      </c>
      <c r="D239" s="5" t="s">
        <v>25</v>
      </c>
      <c r="E239" s="5" t="s">
        <v>33</v>
      </c>
      <c r="F239" s="5" t="s">
        <v>127</v>
      </c>
      <c r="G239" s="5" t="s">
        <v>50</v>
      </c>
      <c r="H239" s="5" t="s">
        <v>39</v>
      </c>
      <c r="I239" s="5" t="s">
        <v>41</v>
      </c>
      <c r="J239" s="5" t="s">
        <v>0</v>
      </c>
      <c r="K239" s="61" t="s">
        <v>0</v>
      </c>
      <c r="L239" s="73" t="s">
        <v>0</v>
      </c>
      <c r="M239" s="72">
        <f t="shared" si="62"/>
        <v>500000</v>
      </c>
      <c r="N239" s="72">
        <f t="shared" si="63"/>
        <v>0</v>
      </c>
      <c r="O239" s="72">
        <f t="shared" si="63"/>
        <v>0</v>
      </c>
      <c r="P239" s="81">
        <f t="shared" si="51"/>
        <v>0</v>
      </c>
    </row>
    <row r="240" spans="1:16" ht="48.95" customHeight="1" x14ac:dyDescent="0.2">
      <c r="A240" s="12" t="s">
        <v>310</v>
      </c>
      <c r="B240" s="2" t="s">
        <v>307</v>
      </c>
      <c r="C240" s="2" t="s">
        <v>31</v>
      </c>
      <c r="D240" s="2" t="s">
        <v>25</v>
      </c>
      <c r="E240" s="2" t="s">
        <v>33</v>
      </c>
      <c r="F240" s="2" t="s">
        <v>127</v>
      </c>
      <c r="G240" s="2" t="s">
        <v>50</v>
      </c>
      <c r="H240" s="2" t="s">
        <v>39</v>
      </c>
      <c r="I240" s="2" t="s">
        <v>41</v>
      </c>
      <c r="J240" s="3" t="s">
        <v>0</v>
      </c>
      <c r="K240" s="62" t="s">
        <v>0</v>
      </c>
      <c r="L240" s="74" t="s">
        <v>57</v>
      </c>
      <c r="M240" s="75">
        <v>500000</v>
      </c>
      <c r="N240" s="75">
        <v>0</v>
      </c>
      <c r="O240" s="75">
        <v>0</v>
      </c>
      <c r="P240" s="83">
        <f t="shared" si="51"/>
        <v>0</v>
      </c>
    </row>
    <row r="241" spans="1:16" ht="58.5" customHeight="1" x14ac:dyDescent="0.2">
      <c r="A241" s="4" t="s">
        <v>311</v>
      </c>
      <c r="B241" s="5" t="s">
        <v>312</v>
      </c>
      <c r="C241" s="5" t="s">
        <v>0</v>
      </c>
      <c r="D241" s="5" t="s">
        <v>0</v>
      </c>
      <c r="E241" s="5" t="s">
        <v>0</v>
      </c>
      <c r="F241" s="5" t="s">
        <v>0</v>
      </c>
      <c r="G241" s="5" t="s">
        <v>0</v>
      </c>
      <c r="H241" s="6" t="s">
        <v>0</v>
      </c>
      <c r="I241" s="6" t="s">
        <v>0</v>
      </c>
      <c r="J241" s="6" t="s">
        <v>0</v>
      </c>
      <c r="K241" s="60" t="s">
        <v>0</v>
      </c>
      <c r="L241" s="71" t="s">
        <v>0</v>
      </c>
      <c r="M241" s="72">
        <f t="shared" ref="M241:M248" si="64">M242</f>
        <v>101845000</v>
      </c>
      <c r="N241" s="72">
        <f t="shared" ref="N241:O248" si="65">N242</f>
        <v>8995000</v>
      </c>
      <c r="O241" s="72">
        <f t="shared" si="65"/>
        <v>8995000</v>
      </c>
      <c r="P241" s="81">
        <f t="shared" si="51"/>
        <v>8.8320487014580978E-2</v>
      </c>
    </row>
    <row r="242" spans="1:16" ht="54" customHeight="1" x14ac:dyDescent="0.2">
      <c r="A242" s="4" t="s">
        <v>313</v>
      </c>
      <c r="B242" s="5" t="s">
        <v>312</v>
      </c>
      <c r="C242" s="5" t="s">
        <v>15</v>
      </c>
      <c r="D242" s="5" t="s">
        <v>0</v>
      </c>
      <c r="E242" s="5" t="s">
        <v>0</v>
      </c>
      <c r="F242" s="5" t="s">
        <v>0</v>
      </c>
      <c r="G242" s="5" t="s">
        <v>0</v>
      </c>
      <c r="H242" s="6" t="s">
        <v>0</v>
      </c>
      <c r="I242" s="6" t="s">
        <v>0</v>
      </c>
      <c r="J242" s="6" t="s">
        <v>0</v>
      </c>
      <c r="K242" s="60" t="s">
        <v>0</v>
      </c>
      <c r="L242" s="71" t="s">
        <v>0</v>
      </c>
      <c r="M242" s="72">
        <f t="shared" si="64"/>
        <v>101845000</v>
      </c>
      <c r="N242" s="72">
        <f t="shared" si="65"/>
        <v>8995000</v>
      </c>
      <c r="O242" s="72">
        <f t="shared" si="65"/>
        <v>8995000</v>
      </c>
      <c r="P242" s="81">
        <f t="shared" si="51"/>
        <v>8.8320487014580978E-2</v>
      </c>
    </row>
    <row r="243" spans="1:16" ht="85.5" customHeight="1" x14ac:dyDescent="0.2">
      <c r="A243" s="4" t="s">
        <v>314</v>
      </c>
      <c r="B243" s="5" t="s">
        <v>312</v>
      </c>
      <c r="C243" s="5" t="s">
        <v>15</v>
      </c>
      <c r="D243" s="5" t="s">
        <v>315</v>
      </c>
      <c r="E243" s="5" t="s">
        <v>0</v>
      </c>
      <c r="F243" s="5" t="s">
        <v>0</v>
      </c>
      <c r="G243" s="5" t="s">
        <v>0</v>
      </c>
      <c r="H243" s="6" t="s">
        <v>0</v>
      </c>
      <c r="I243" s="6" t="s">
        <v>0</v>
      </c>
      <c r="J243" s="6" t="s">
        <v>0</v>
      </c>
      <c r="K243" s="60" t="s">
        <v>0</v>
      </c>
      <c r="L243" s="71" t="s">
        <v>0</v>
      </c>
      <c r="M243" s="72">
        <f t="shared" si="64"/>
        <v>101845000</v>
      </c>
      <c r="N243" s="72">
        <f t="shared" si="65"/>
        <v>8995000</v>
      </c>
      <c r="O243" s="72">
        <f t="shared" si="65"/>
        <v>8995000</v>
      </c>
      <c r="P243" s="81">
        <f t="shared" si="51"/>
        <v>8.8320487014580978E-2</v>
      </c>
    </row>
    <row r="244" spans="1:16" ht="57.75" customHeight="1" x14ac:dyDescent="0.2">
      <c r="A244" s="4" t="s">
        <v>316</v>
      </c>
      <c r="B244" s="5" t="s">
        <v>312</v>
      </c>
      <c r="C244" s="5" t="s">
        <v>15</v>
      </c>
      <c r="D244" s="5" t="s">
        <v>315</v>
      </c>
      <c r="E244" s="5" t="s">
        <v>317</v>
      </c>
      <c r="F244" s="5" t="s">
        <v>0</v>
      </c>
      <c r="G244" s="5" t="s">
        <v>0</v>
      </c>
      <c r="H244" s="6" t="s">
        <v>0</v>
      </c>
      <c r="I244" s="6" t="s">
        <v>0</v>
      </c>
      <c r="J244" s="6" t="s">
        <v>0</v>
      </c>
      <c r="K244" s="60" t="s">
        <v>0</v>
      </c>
      <c r="L244" s="71" t="s">
        <v>0</v>
      </c>
      <c r="M244" s="72">
        <f t="shared" si="64"/>
        <v>101845000</v>
      </c>
      <c r="N244" s="72">
        <f t="shared" si="65"/>
        <v>8995000</v>
      </c>
      <c r="O244" s="72">
        <f t="shared" si="65"/>
        <v>8995000</v>
      </c>
      <c r="P244" s="81">
        <f t="shared" si="51"/>
        <v>8.8320487014580978E-2</v>
      </c>
    </row>
    <row r="245" spans="1:16" ht="72" customHeight="1" x14ac:dyDescent="0.2">
      <c r="A245" s="4" t="s">
        <v>318</v>
      </c>
      <c r="B245" s="5" t="s">
        <v>312</v>
      </c>
      <c r="C245" s="5" t="s">
        <v>15</v>
      </c>
      <c r="D245" s="5" t="s">
        <v>315</v>
      </c>
      <c r="E245" s="5" t="s">
        <v>317</v>
      </c>
      <c r="F245" s="5" t="s">
        <v>0</v>
      </c>
      <c r="G245" s="5" t="s">
        <v>0</v>
      </c>
      <c r="H245" s="6" t="s">
        <v>0</v>
      </c>
      <c r="I245" s="6" t="s">
        <v>0</v>
      </c>
      <c r="J245" s="6" t="s">
        <v>0</v>
      </c>
      <c r="K245" s="60" t="s">
        <v>0</v>
      </c>
      <c r="L245" s="71" t="s">
        <v>0</v>
      </c>
      <c r="M245" s="72">
        <f t="shared" si="64"/>
        <v>101845000</v>
      </c>
      <c r="N245" s="72">
        <f t="shared" si="65"/>
        <v>8995000</v>
      </c>
      <c r="O245" s="72">
        <f t="shared" si="65"/>
        <v>8995000</v>
      </c>
      <c r="P245" s="81">
        <f t="shared" si="51"/>
        <v>8.8320487014580978E-2</v>
      </c>
    </row>
    <row r="246" spans="1:16" ht="15" customHeight="1" x14ac:dyDescent="0.2">
      <c r="A246" s="7" t="s">
        <v>219</v>
      </c>
      <c r="B246" s="5" t="s">
        <v>312</v>
      </c>
      <c r="C246" s="5" t="s">
        <v>15</v>
      </c>
      <c r="D246" s="5" t="s">
        <v>315</v>
      </c>
      <c r="E246" s="5" t="s">
        <v>317</v>
      </c>
      <c r="F246" s="5" t="s">
        <v>168</v>
      </c>
      <c r="G246" s="5" t="s">
        <v>0</v>
      </c>
      <c r="H246" s="5" t="s">
        <v>0</v>
      </c>
      <c r="I246" s="5" t="s">
        <v>0</v>
      </c>
      <c r="J246" s="5" t="s">
        <v>0</v>
      </c>
      <c r="K246" s="61" t="s">
        <v>0</v>
      </c>
      <c r="L246" s="73" t="s">
        <v>0</v>
      </c>
      <c r="M246" s="72">
        <f t="shared" si="64"/>
        <v>101845000</v>
      </c>
      <c r="N246" s="72">
        <f t="shared" si="65"/>
        <v>8995000</v>
      </c>
      <c r="O246" s="72">
        <f t="shared" si="65"/>
        <v>8995000</v>
      </c>
      <c r="P246" s="81">
        <f t="shared" si="51"/>
        <v>8.8320487014580978E-2</v>
      </c>
    </row>
    <row r="247" spans="1:16" ht="15" customHeight="1" x14ac:dyDescent="0.2">
      <c r="A247" s="7" t="s">
        <v>319</v>
      </c>
      <c r="B247" s="5" t="s">
        <v>312</v>
      </c>
      <c r="C247" s="5" t="s">
        <v>15</v>
      </c>
      <c r="D247" s="5" t="s">
        <v>315</v>
      </c>
      <c r="E247" s="5" t="s">
        <v>317</v>
      </c>
      <c r="F247" s="5" t="s">
        <v>168</v>
      </c>
      <c r="G247" s="5" t="s">
        <v>176</v>
      </c>
      <c r="H247" s="5" t="s">
        <v>0</v>
      </c>
      <c r="I247" s="5" t="s">
        <v>0</v>
      </c>
      <c r="J247" s="5" t="s">
        <v>0</v>
      </c>
      <c r="K247" s="61" t="s">
        <v>0</v>
      </c>
      <c r="L247" s="73" t="s">
        <v>0</v>
      </c>
      <c r="M247" s="72">
        <f t="shared" si="64"/>
        <v>101845000</v>
      </c>
      <c r="N247" s="72">
        <f t="shared" si="65"/>
        <v>8995000</v>
      </c>
      <c r="O247" s="72">
        <f t="shared" si="65"/>
        <v>8995000</v>
      </c>
      <c r="P247" s="81">
        <f t="shared" si="51"/>
        <v>8.8320487014580978E-2</v>
      </c>
    </row>
    <row r="248" spans="1:16" ht="57.75" customHeight="1" x14ac:dyDescent="0.2">
      <c r="A248" s="4" t="s">
        <v>38</v>
      </c>
      <c r="B248" s="5" t="s">
        <v>312</v>
      </c>
      <c r="C248" s="5" t="s">
        <v>15</v>
      </c>
      <c r="D248" s="5" t="s">
        <v>315</v>
      </c>
      <c r="E248" s="5" t="s">
        <v>317</v>
      </c>
      <c r="F248" s="5" t="s">
        <v>168</v>
      </c>
      <c r="G248" s="5" t="s">
        <v>176</v>
      </c>
      <c r="H248" s="5" t="s">
        <v>39</v>
      </c>
      <c r="I248" s="6" t="s">
        <v>0</v>
      </c>
      <c r="J248" s="6" t="s">
        <v>0</v>
      </c>
      <c r="K248" s="60" t="s">
        <v>0</v>
      </c>
      <c r="L248" s="71" t="s">
        <v>0</v>
      </c>
      <c r="M248" s="72">
        <f t="shared" si="64"/>
        <v>101845000</v>
      </c>
      <c r="N248" s="72">
        <f t="shared" si="65"/>
        <v>8995000</v>
      </c>
      <c r="O248" s="72">
        <f t="shared" si="65"/>
        <v>8995000</v>
      </c>
      <c r="P248" s="81">
        <f t="shared" si="51"/>
        <v>8.8320487014580978E-2</v>
      </c>
    </row>
    <row r="249" spans="1:16" ht="79.5" customHeight="1" x14ac:dyDescent="0.2">
      <c r="A249" s="4" t="s">
        <v>40</v>
      </c>
      <c r="B249" s="5" t="s">
        <v>312</v>
      </c>
      <c r="C249" s="5" t="s">
        <v>15</v>
      </c>
      <c r="D249" s="5" t="s">
        <v>315</v>
      </c>
      <c r="E249" s="5" t="s">
        <v>317</v>
      </c>
      <c r="F249" s="5" t="s">
        <v>168</v>
      </c>
      <c r="G249" s="5" t="s">
        <v>176</v>
      </c>
      <c r="H249" s="5" t="s">
        <v>39</v>
      </c>
      <c r="I249" s="5" t="s">
        <v>41</v>
      </c>
      <c r="J249" s="5" t="s">
        <v>0</v>
      </c>
      <c r="K249" s="61" t="s">
        <v>0</v>
      </c>
      <c r="L249" s="73" t="s">
        <v>0</v>
      </c>
      <c r="M249" s="72">
        <f>SUM(M250:M251)</f>
        <v>101845000</v>
      </c>
      <c r="N249" s="72">
        <f t="shared" ref="N249:O249" si="66">SUM(N250:N251)</f>
        <v>8995000</v>
      </c>
      <c r="O249" s="72">
        <f t="shared" si="66"/>
        <v>8995000</v>
      </c>
      <c r="P249" s="81">
        <f t="shared" si="51"/>
        <v>8.8320487014580978E-2</v>
      </c>
    </row>
    <row r="250" spans="1:16" ht="32.25" customHeight="1" x14ac:dyDescent="0.2">
      <c r="A250" s="12" t="s">
        <v>320</v>
      </c>
      <c r="B250" s="2" t="s">
        <v>312</v>
      </c>
      <c r="C250" s="2" t="s">
        <v>15</v>
      </c>
      <c r="D250" s="2" t="s">
        <v>315</v>
      </c>
      <c r="E250" s="2" t="s">
        <v>317</v>
      </c>
      <c r="F250" s="2" t="s">
        <v>168</v>
      </c>
      <c r="G250" s="2" t="s">
        <v>176</v>
      </c>
      <c r="H250" s="2" t="s">
        <v>39</v>
      </c>
      <c r="I250" s="2" t="s">
        <v>41</v>
      </c>
      <c r="J250" s="3" t="s">
        <v>0</v>
      </c>
      <c r="K250" s="62" t="s">
        <v>0</v>
      </c>
      <c r="L250" s="74" t="s">
        <v>57</v>
      </c>
      <c r="M250" s="75">
        <v>21845000</v>
      </c>
      <c r="N250" s="75">
        <v>8995000</v>
      </c>
      <c r="O250" s="75">
        <v>8995000</v>
      </c>
      <c r="P250" s="83">
        <f t="shared" si="51"/>
        <v>0.41176470588235292</v>
      </c>
    </row>
    <row r="251" spans="1:16" ht="32.25" customHeight="1" x14ac:dyDescent="0.2">
      <c r="A251" s="12" t="s">
        <v>321</v>
      </c>
      <c r="B251" s="2" t="s">
        <v>312</v>
      </c>
      <c r="C251" s="2" t="s">
        <v>15</v>
      </c>
      <c r="D251" s="2" t="s">
        <v>315</v>
      </c>
      <c r="E251" s="2" t="s">
        <v>317</v>
      </c>
      <c r="F251" s="2" t="s">
        <v>168</v>
      </c>
      <c r="G251" s="2" t="s">
        <v>176</v>
      </c>
      <c r="H251" s="2" t="s">
        <v>39</v>
      </c>
      <c r="I251" s="2" t="s">
        <v>41</v>
      </c>
      <c r="J251" s="3" t="s">
        <v>322</v>
      </c>
      <c r="K251" s="62" t="s">
        <v>323</v>
      </c>
      <c r="L251" s="74" t="s">
        <v>301</v>
      </c>
      <c r="M251" s="75">
        <v>80000000</v>
      </c>
      <c r="N251" s="75">
        <v>0</v>
      </c>
      <c r="O251" s="75">
        <v>0</v>
      </c>
      <c r="P251" s="83">
        <f t="shared" si="51"/>
        <v>0</v>
      </c>
    </row>
    <row r="252" spans="1:16" ht="277.5" customHeight="1" x14ac:dyDescent="0.2">
      <c r="A252" s="84" t="s">
        <v>626</v>
      </c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6" t="s">
        <v>627</v>
      </c>
    </row>
    <row r="253" spans="1:16" ht="260.25" customHeight="1" x14ac:dyDescent="0.25">
      <c r="A253" s="87" t="s">
        <v>628</v>
      </c>
    </row>
  </sheetData>
  <autoFilter ref="A7:M251"/>
  <mergeCells count="4">
    <mergeCell ref="G2:M2"/>
    <mergeCell ref="G3:M3"/>
    <mergeCell ref="A6:P6"/>
    <mergeCell ref="A5:P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Height="5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0"/>
  <sheetViews>
    <sheetView view="pageBreakPreview" zoomScale="90" zoomScaleNormal="90" zoomScaleSheetLayoutView="90" workbookViewId="0">
      <pane xSplit="1" ySplit="8" topLeftCell="B240" activePane="bottomRight" state="frozen"/>
      <selection pane="topRight" activeCell="B1" sqref="B1"/>
      <selection pane="bottomLeft" activeCell="A8" sqref="A8"/>
      <selection pane="bottomRight" activeCell="A252" sqref="A252"/>
    </sheetView>
  </sheetViews>
  <sheetFormatPr defaultRowHeight="12.75" x14ac:dyDescent="0.2"/>
  <cols>
    <col min="1" max="1" width="45" customWidth="1"/>
    <col min="2" max="5" width="8.6640625" customWidth="1"/>
    <col min="6" max="7" width="6.1640625" customWidth="1"/>
    <col min="8" max="8" width="9.83203125" customWidth="1"/>
    <col min="9" max="9" width="8.83203125" customWidth="1"/>
    <col min="10" max="10" width="10.83203125" customWidth="1"/>
    <col min="11" max="11" width="11.1640625" customWidth="1"/>
    <col min="12" max="12" width="9.83203125" customWidth="1"/>
    <col min="13" max="16" width="21" customWidth="1"/>
  </cols>
  <sheetData>
    <row r="1" spans="1:16" hidden="1" x14ac:dyDescent="0.2">
      <c r="A1" s="9" t="s">
        <v>0</v>
      </c>
    </row>
    <row r="2" spans="1:16" ht="32.25" hidden="1" customHeight="1" x14ac:dyDescent="0.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00" t="s">
        <v>324</v>
      </c>
      <c r="H2" s="100"/>
      <c r="I2" s="100"/>
      <c r="J2" s="100"/>
      <c r="K2" s="100"/>
      <c r="L2" s="100"/>
      <c r="M2" s="100"/>
    </row>
    <row r="3" spans="1:16" ht="32.25" hidden="1" customHeight="1" x14ac:dyDescent="0.2">
      <c r="A3" s="1"/>
      <c r="B3" s="1"/>
      <c r="C3" s="1"/>
      <c r="D3" s="1"/>
      <c r="E3" s="1"/>
      <c r="F3" s="1"/>
      <c r="G3" s="100" t="s">
        <v>619</v>
      </c>
      <c r="H3" s="100"/>
      <c r="I3" s="100"/>
      <c r="J3" s="100"/>
      <c r="K3" s="100"/>
      <c r="L3" s="100"/>
      <c r="M3" s="100"/>
    </row>
    <row r="4" spans="1:16" ht="20.25" customHeight="1" x14ac:dyDescent="0.2">
      <c r="A4" s="1"/>
      <c r="B4" s="1"/>
      <c r="C4" s="1"/>
      <c r="D4" s="1"/>
      <c r="E4" s="1"/>
      <c r="F4" s="1"/>
      <c r="G4" s="56"/>
      <c r="H4" s="56"/>
      <c r="I4" s="56"/>
      <c r="J4" s="56"/>
      <c r="K4" s="56"/>
      <c r="L4" s="56"/>
      <c r="M4" s="56"/>
      <c r="P4" s="82" t="s">
        <v>632</v>
      </c>
    </row>
    <row r="5" spans="1:16" ht="20.25" customHeight="1" x14ac:dyDescent="0.2">
      <c r="A5" s="103" t="s">
        <v>629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ht="15" customHeight="1" x14ac:dyDescent="0.2">
      <c r="A6" s="101" t="s">
        <v>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43.5" customHeight="1" x14ac:dyDescent="0.2">
      <c r="A7" s="2" t="s">
        <v>611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3" t="s">
        <v>11</v>
      </c>
      <c r="K7" s="3" t="s">
        <v>12</v>
      </c>
      <c r="L7" s="67" t="s">
        <v>13</v>
      </c>
      <c r="M7" s="68" t="s">
        <v>624</v>
      </c>
      <c r="N7" s="58" t="s">
        <v>621</v>
      </c>
      <c r="O7" s="58" t="s">
        <v>622</v>
      </c>
      <c r="P7" s="69" t="s">
        <v>623</v>
      </c>
    </row>
    <row r="8" spans="1:16" ht="14.45" customHeight="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59" t="s">
        <v>24</v>
      </c>
      <c r="L8" s="70" t="s">
        <v>25</v>
      </c>
      <c r="M8" s="70" t="s">
        <v>26</v>
      </c>
      <c r="N8" s="57" t="s">
        <v>117</v>
      </c>
      <c r="O8" s="57" t="s">
        <v>151</v>
      </c>
      <c r="P8" s="57" t="s">
        <v>199</v>
      </c>
    </row>
    <row r="9" spans="1:16" ht="20.25" customHeight="1" x14ac:dyDescent="0.2">
      <c r="A9" s="4" t="s">
        <v>27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  <c r="L9" s="2" t="s">
        <v>0</v>
      </c>
      <c r="M9" s="88">
        <f>M10+M21+M99+M108+M146+M175+M266+M275+M299</f>
        <v>3803573809.5200005</v>
      </c>
      <c r="N9" s="88">
        <f t="shared" ref="N9:O9" si="0">N10+N21+N99+N108+N146+N175+N266+N275+N299</f>
        <v>94243603.049999997</v>
      </c>
      <c r="O9" s="88">
        <f t="shared" si="0"/>
        <v>94243603.049999997</v>
      </c>
      <c r="P9" s="81">
        <f>O9/M9</f>
        <v>2.4777645385536309E-2</v>
      </c>
    </row>
    <row r="10" spans="1:16" ht="62.25" customHeight="1" x14ac:dyDescent="0.2">
      <c r="A10" s="4" t="s">
        <v>325</v>
      </c>
      <c r="B10" s="5" t="s">
        <v>176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6" t="s">
        <v>0</v>
      </c>
      <c r="I10" s="6" t="s">
        <v>0</v>
      </c>
      <c r="J10" s="6" t="s">
        <v>0</v>
      </c>
      <c r="K10" s="6" t="s">
        <v>0</v>
      </c>
      <c r="L10" s="6" t="s">
        <v>0</v>
      </c>
      <c r="M10" s="88">
        <f t="shared" ref="M10:M15" si="1">M11</f>
        <v>22978155.670000002</v>
      </c>
      <c r="N10" s="88">
        <f t="shared" ref="N10:O15" si="2">N11</f>
        <v>0</v>
      </c>
      <c r="O10" s="88">
        <f t="shared" si="2"/>
        <v>0</v>
      </c>
      <c r="P10" s="81">
        <f t="shared" ref="P10:P73" si="3">O10/M10</f>
        <v>0</v>
      </c>
    </row>
    <row r="11" spans="1:16" ht="110.25" customHeight="1" x14ac:dyDescent="0.2">
      <c r="A11" s="4" t="s">
        <v>326</v>
      </c>
      <c r="B11" s="5" t="s">
        <v>176</v>
      </c>
      <c r="C11" s="5" t="s">
        <v>31</v>
      </c>
      <c r="D11" s="5" t="s">
        <v>327</v>
      </c>
      <c r="E11" s="5" t="s">
        <v>0</v>
      </c>
      <c r="F11" s="5" t="s">
        <v>0</v>
      </c>
      <c r="G11" s="5" t="s">
        <v>0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88">
        <f t="shared" si="1"/>
        <v>22978155.670000002</v>
      </c>
      <c r="N11" s="88">
        <f t="shared" si="2"/>
        <v>0</v>
      </c>
      <c r="O11" s="88">
        <f t="shared" si="2"/>
        <v>0</v>
      </c>
      <c r="P11" s="81">
        <f t="shared" si="3"/>
        <v>0</v>
      </c>
    </row>
    <row r="12" spans="1:16" ht="32.25" customHeight="1" x14ac:dyDescent="0.2">
      <c r="A12" s="4" t="s">
        <v>328</v>
      </c>
      <c r="B12" s="5" t="s">
        <v>176</v>
      </c>
      <c r="C12" s="5" t="s">
        <v>31</v>
      </c>
      <c r="D12" s="5" t="s">
        <v>327</v>
      </c>
      <c r="E12" s="5" t="s">
        <v>329</v>
      </c>
      <c r="F12" s="5" t="s">
        <v>0</v>
      </c>
      <c r="G12" s="5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88">
        <f t="shared" si="1"/>
        <v>22978155.670000002</v>
      </c>
      <c r="N12" s="88">
        <f t="shared" si="2"/>
        <v>0</v>
      </c>
      <c r="O12" s="88">
        <f t="shared" si="2"/>
        <v>0</v>
      </c>
      <c r="P12" s="81">
        <f t="shared" si="3"/>
        <v>0</v>
      </c>
    </row>
    <row r="13" spans="1:16" ht="15" customHeight="1" x14ac:dyDescent="0.2">
      <c r="A13" s="7" t="s">
        <v>330</v>
      </c>
      <c r="B13" s="5" t="s">
        <v>176</v>
      </c>
      <c r="C13" s="5" t="s">
        <v>31</v>
      </c>
      <c r="D13" s="5" t="s">
        <v>327</v>
      </c>
      <c r="E13" s="5" t="s">
        <v>329</v>
      </c>
      <c r="F13" s="5" t="s">
        <v>331</v>
      </c>
      <c r="G13" s="5" t="s">
        <v>0</v>
      </c>
      <c r="H13" s="5" t="s">
        <v>0</v>
      </c>
      <c r="I13" s="5" t="s">
        <v>0</v>
      </c>
      <c r="J13" s="5" t="s">
        <v>0</v>
      </c>
      <c r="K13" s="5" t="s">
        <v>0</v>
      </c>
      <c r="L13" s="5" t="s">
        <v>0</v>
      </c>
      <c r="M13" s="88">
        <f t="shared" si="1"/>
        <v>22978155.670000002</v>
      </c>
      <c r="N13" s="88">
        <f t="shared" si="2"/>
        <v>0</v>
      </c>
      <c r="O13" s="88">
        <f t="shared" si="2"/>
        <v>0</v>
      </c>
      <c r="P13" s="81">
        <f t="shared" si="3"/>
        <v>0</v>
      </c>
    </row>
    <row r="14" spans="1:16" ht="32.25" customHeight="1" x14ac:dyDescent="0.2">
      <c r="A14" s="7" t="s">
        <v>332</v>
      </c>
      <c r="B14" s="5" t="s">
        <v>176</v>
      </c>
      <c r="C14" s="5" t="s">
        <v>31</v>
      </c>
      <c r="D14" s="5" t="s">
        <v>327</v>
      </c>
      <c r="E14" s="5" t="s">
        <v>329</v>
      </c>
      <c r="F14" s="5" t="s">
        <v>331</v>
      </c>
      <c r="G14" s="5" t="s">
        <v>50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88">
        <f t="shared" si="1"/>
        <v>22978155.670000002</v>
      </c>
      <c r="N14" s="88">
        <f t="shared" si="2"/>
        <v>0</v>
      </c>
      <c r="O14" s="88">
        <f t="shared" si="2"/>
        <v>0</v>
      </c>
      <c r="P14" s="81">
        <f t="shared" si="3"/>
        <v>0</v>
      </c>
    </row>
    <row r="15" spans="1:16" ht="15" customHeight="1" x14ac:dyDescent="0.2">
      <c r="A15" s="4" t="s">
        <v>330</v>
      </c>
      <c r="B15" s="5" t="s">
        <v>176</v>
      </c>
      <c r="C15" s="5" t="s">
        <v>31</v>
      </c>
      <c r="D15" s="5" t="s">
        <v>327</v>
      </c>
      <c r="E15" s="5" t="s">
        <v>329</v>
      </c>
      <c r="F15" s="5" t="s">
        <v>331</v>
      </c>
      <c r="G15" s="5" t="s">
        <v>50</v>
      </c>
      <c r="H15" s="5" t="s">
        <v>333</v>
      </c>
      <c r="I15" s="6" t="s">
        <v>0</v>
      </c>
      <c r="J15" s="6" t="s">
        <v>0</v>
      </c>
      <c r="K15" s="6" t="s">
        <v>0</v>
      </c>
      <c r="L15" s="6" t="s">
        <v>0</v>
      </c>
      <c r="M15" s="88">
        <f t="shared" si="1"/>
        <v>22978155.670000002</v>
      </c>
      <c r="N15" s="88">
        <f t="shared" si="2"/>
        <v>0</v>
      </c>
      <c r="O15" s="88">
        <f t="shared" si="2"/>
        <v>0</v>
      </c>
      <c r="P15" s="81">
        <f t="shared" si="3"/>
        <v>0</v>
      </c>
    </row>
    <row r="16" spans="1:16" ht="63" customHeight="1" x14ac:dyDescent="0.2">
      <c r="A16" s="4" t="s">
        <v>334</v>
      </c>
      <c r="B16" s="5" t="s">
        <v>176</v>
      </c>
      <c r="C16" s="5" t="s">
        <v>31</v>
      </c>
      <c r="D16" s="5" t="s">
        <v>327</v>
      </c>
      <c r="E16" s="5" t="s">
        <v>329</v>
      </c>
      <c r="F16" s="5" t="s">
        <v>331</v>
      </c>
      <c r="G16" s="5" t="s">
        <v>50</v>
      </c>
      <c r="H16" s="5" t="s">
        <v>333</v>
      </c>
      <c r="I16" s="5" t="s">
        <v>335</v>
      </c>
      <c r="J16" s="5" t="s">
        <v>0</v>
      </c>
      <c r="K16" s="5" t="s">
        <v>0</v>
      </c>
      <c r="L16" s="5" t="s">
        <v>0</v>
      </c>
      <c r="M16" s="88">
        <f>M17+M19</f>
        <v>22978155.670000002</v>
      </c>
      <c r="N16" s="88">
        <f t="shared" ref="N16:O16" si="4">N17+N19</f>
        <v>0</v>
      </c>
      <c r="O16" s="88">
        <f t="shared" si="4"/>
        <v>0</v>
      </c>
      <c r="P16" s="81">
        <f t="shared" si="3"/>
        <v>0</v>
      </c>
    </row>
    <row r="17" spans="1:16" ht="15" customHeight="1" x14ac:dyDescent="0.2">
      <c r="A17" s="4" t="s">
        <v>336</v>
      </c>
      <c r="B17" s="10" t="s">
        <v>0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 t="s">
        <v>0</v>
      </c>
      <c r="K17" s="10" t="s">
        <v>0</v>
      </c>
      <c r="L17" s="10" t="s">
        <v>0</v>
      </c>
      <c r="M17" s="88">
        <f>M18</f>
        <v>11690333</v>
      </c>
      <c r="N17" s="88">
        <f t="shared" ref="N17:O17" si="5">N18</f>
        <v>0</v>
      </c>
      <c r="O17" s="88">
        <f t="shared" si="5"/>
        <v>0</v>
      </c>
      <c r="P17" s="81">
        <f t="shared" si="3"/>
        <v>0</v>
      </c>
    </row>
    <row r="18" spans="1:16" ht="32.25" customHeight="1" x14ac:dyDescent="0.2">
      <c r="A18" s="8" t="s">
        <v>337</v>
      </c>
      <c r="B18" s="2" t="s">
        <v>176</v>
      </c>
      <c r="C18" s="2" t="s">
        <v>31</v>
      </c>
      <c r="D18" s="2" t="s">
        <v>327</v>
      </c>
      <c r="E18" s="2" t="s">
        <v>329</v>
      </c>
      <c r="F18" s="2" t="s">
        <v>331</v>
      </c>
      <c r="G18" s="2" t="s">
        <v>50</v>
      </c>
      <c r="H18" s="2" t="s">
        <v>333</v>
      </c>
      <c r="I18" s="2" t="s">
        <v>335</v>
      </c>
      <c r="J18" s="3" t="s">
        <v>338</v>
      </c>
      <c r="K18" s="3" t="s">
        <v>339</v>
      </c>
      <c r="L18" s="3" t="s">
        <v>43</v>
      </c>
      <c r="M18" s="89">
        <v>11690333</v>
      </c>
      <c r="N18" s="89">
        <v>0</v>
      </c>
      <c r="O18" s="89">
        <v>0</v>
      </c>
      <c r="P18" s="83">
        <f t="shared" si="3"/>
        <v>0</v>
      </c>
    </row>
    <row r="19" spans="1:16" ht="32.25" customHeight="1" x14ac:dyDescent="0.2">
      <c r="A19" s="4" t="s">
        <v>340</v>
      </c>
      <c r="B19" s="10" t="s">
        <v>0</v>
      </c>
      <c r="C19" s="10" t="s">
        <v>0</v>
      </c>
      <c r="D19" s="10" t="s">
        <v>0</v>
      </c>
      <c r="E19" s="10" t="s">
        <v>0</v>
      </c>
      <c r="F19" s="10" t="s">
        <v>0</v>
      </c>
      <c r="G19" s="10" t="s">
        <v>0</v>
      </c>
      <c r="H19" s="10" t="s">
        <v>0</v>
      </c>
      <c r="I19" s="10" t="s">
        <v>0</v>
      </c>
      <c r="J19" s="10" t="s">
        <v>0</v>
      </c>
      <c r="K19" s="10" t="s">
        <v>0</v>
      </c>
      <c r="L19" s="10" t="s">
        <v>0</v>
      </c>
      <c r="M19" s="88">
        <f>M20</f>
        <v>11287822.67</v>
      </c>
      <c r="N19" s="88">
        <f t="shared" ref="N19:O19" si="6">N20</f>
        <v>0</v>
      </c>
      <c r="O19" s="88">
        <f t="shared" si="6"/>
        <v>0</v>
      </c>
      <c r="P19" s="81">
        <f t="shared" si="3"/>
        <v>0</v>
      </c>
    </row>
    <row r="20" spans="1:16" ht="32.25" customHeight="1" x14ac:dyDescent="0.2">
      <c r="A20" s="8" t="s">
        <v>341</v>
      </c>
      <c r="B20" s="2" t="s">
        <v>176</v>
      </c>
      <c r="C20" s="2" t="s">
        <v>31</v>
      </c>
      <c r="D20" s="2" t="s">
        <v>327</v>
      </c>
      <c r="E20" s="2" t="s">
        <v>329</v>
      </c>
      <c r="F20" s="2" t="s">
        <v>331</v>
      </c>
      <c r="G20" s="2" t="s">
        <v>50</v>
      </c>
      <c r="H20" s="2" t="s">
        <v>333</v>
      </c>
      <c r="I20" s="2" t="s">
        <v>335</v>
      </c>
      <c r="J20" s="3" t="s">
        <v>342</v>
      </c>
      <c r="K20" s="3" t="s">
        <v>16</v>
      </c>
      <c r="L20" s="3" t="s">
        <v>301</v>
      </c>
      <c r="M20" s="89">
        <v>11287822.67</v>
      </c>
      <c r="N20" s="89">
        <v>0</v>
      </c>
      <c r="O20" s="89">
        <v>0</v>
      </c>
      <c r="P20" s="83">
        <f t="shared" si="3"/>
        <v>0</v>
      </c>
    </row>
    <row r="21" spans="1:16" s="15" customFormat="1" ht="63" x14ac:dyDescent="0.2">
      <c r="A21" s="16" t="s">
        <v>44</v>
      </c>
      <c r="B21" s="17" t="s">
        <v>25</v>
      </c>
      <c r="C21" s="17" t="s">
        <v>0</v>
      </c>
      <c r="D21" s="17" t="s">
        <v>0</v>
      </c>
      <c r="E21" s="17" t="s">
        <v>0</v>
      </c>
      <c r="F21" s="17" t="s">
        <v>0</v>
      </c>
      <c r="G21" s="17" t="s">
        <v>0</v>
      </c>
      <c r="H21" s="18" t="s">
        <v>0</v>
      </c>
      <c r="I21" s="18" t="s">
        <v>0</v>
      </c>
      <c r="J21" s="18" t="s">
        <v>0</v>
      </c>
      <c r="K21" s="18" t="s">
        <v>0</v>
      </c>
      <c r="L21" s="18" t="s">
        <v>0</v>
      </c>
      <c r="M21" s="90">
        <f>M22+M45+M84</f>
        <v>394162413.5</v>
      </c>
      <c r="N21" s="90">
        <f t="shared" ref="N21:O21" si="7">N22+N45+N84</f>
        <v>0</v>
      </c>
      <c r="O21" s="90">
        <f t="shared" si="7"/>
        <v>0</v>
      </c>
      <c r="P21" s="81">
        <f t="shared" si="3"/>
        <v>0</v>
      </c>
    </row>
    <row r="22" spans="1:16" s="15" customFormat="1" ht="31.5" x14ac:dyDescent="0.2">
      <c r="A22" s="16" t="s">
        <v>343</v>
      </c>
      <c r="B22" s="17" t="s">
        <v>25</v>
      </c>
      <c r="C22" s="17" t="s">
        <v>31</v>
      </c>
      <c r="D22" s="17" t="s">
        <v>344</v>
      </c>
      <c r="E22" s="17" t="s">
        <v>0</v>
      </c>
      <c r="F22" s="17" t="s">
        <v>0</v>
      </c>
      <c r="G22" s="17" t="s">
        <v>0</v>
      </c>
      <c r="H22" s="18" t="s">
        <v>0</v>
      </c>
      <c r="I22" s="18" t="s">
        <v>0</v>
      </c>
      <c r="J22" s="18" t="s">
        <v>0</v>
      </c>
      <c r="K22" s="18" t="s">
        <v>0</v>
      </c>
      <c r="L22" s="18" t="s">
        <v>0</v>
      </c>
      <c r="M22" s="90">
        <f>M23</f>
        <v>59194485</v>
      </c>
      <c r="N22" s="90">
        <f t="shared" ref="N22:O26" si="8">N23</f>
        <v>0</v>
      </c>
      <c r="O22" s="90">
        <f t="shared" si="8"/>
        <v>0</v>
      </c>
      <c r="P22" s="81">
        <f t="shared" si="3"/>
        <v>0</v>
      </c>
    </row>
    <row r="23" spans="1:16" s="15" customFormat="1" ht="66.75" customHeight="1" x14ac:dyDescent="0.2">
      <c r="A23" s="16" t="s">
        <v>46</v>
      </c>
      <c r="B23" s="17" t="s">
        <v>25</v>
      </c>
      <c r="C23" s="17" t="s">
        <v>31</v>
      </c>
      <c r="D23" s="17" t="s">
        <v>344</v>
      </c>
      <c r="E23" s="17" t="s">
        <v>47</v>
      </c>
      <c r="F23" s="17" t="s">
        <v>0</v>
      </c>
      <c r="G23" s="17" t="s">
        <v>0</v>
      </c>
      <c r="H23" s="18" t="s">
        <v>0</v>
      </c>
      <c r="I23" s="18" t="s">
        <v>0</v>
      </c>
      <c r="J23" s="18" t="s">
        <v>0</v>
      </c>
      <c r="K23" s="18" t="s">
        <v>0</v>
      </c>
      <c r="L23" s="18" t="s">
        <v>0</v>
      </c>
      <c r="M23" s="90">
        <f>M24</f>
        <v>59194485</v>
      </c>
      <c r="N23" s="90">
        <f t="shared" si="8"/>
        <v>0</v>
      </c>
      <c r="O23" s="90">
        <f t="shared" si="8"/>
        <v>0</v>
      </c>
      <c r="P23" s="81">
        <f t="shared" si="3"/>
        <v>0</v>
      </c>
    </row>
    <row r="24" spans="1:16" s="15" customFormat="1" ht="23.25" customHeight="1" x14ac:dyDescent="0.2">
      <c r="A24" s="19" t="s">
        <v>49</v>
      </c>
      <c r="B24" s="17" t="s">
        <v>25</v>
      </c>
      <c r="C24" s="17" t="s">
        <v>31</v>
      </c>
      <c r="D24" s="17" t="s">
        <v>344</v>
      </c>
      <c r="E24" s="17" t="s">
        <v>47</v>
      </c>
      <c r="F24" s="17" t="s">
        <v>50</v>
      </c>
      <c r="G24" s="17" t="s">
        <v>0</v>
      </c>
      <c r="H24" s="17" t="s">
        <v>0</v>
      </c>
      <c r="I24" s="17" t="s">
        <v>0</v>
      </c>
      <c r="J24" s="17" t="s">
        <v>0</v>
      </c>
      <c r="K24" s="17" t="s">
        <v>0</v>
      </c>
      <c r="L24" s="17" t="s">
        <v>0</v>
      </c>
      <c r="M24" s="90">
        <f>M25</f>
        <v>59194485</v>
      </c>
      <c r="N24" s="90">
        <f t="shared" si="8"/>
        <v>0</v>
      </c>
      <c r="O24" s="90">
        <f t="shared" si="8"/>
        <v>0</v>
      </c>
      <c r="P24" s="81">
        <f t="shared" si="3"/>
        <v>0</v>
      </c>
    </row>
    <row r="25" spans="1:16" s="15" customFormat="1" ht="34.5" customHeight="1" x14ac:dyDescent="0.2">
      <c r="A25" s="19" t="s">
        <v>345</v>
      </c>
      <c r="B25" s="17" t="s">
        <v>25</v>
      </c>
      <c r="C25" s="17" t="s">
        <v>31</v>
      </c>
      <c r="D25" s="17" t="s">
        <v>344</v>
      </c>
      <c r="E25" s="17" t="s">
        <v>47</v>
      </c>
      <c r="F25" s="17" t="s">
        <v>50</v>
      </c>
      <c r="G25" s="17" t="s">
        <v>50</v>
      </c>
      <c r="H25" s="17" t="s">
        <v>0</v>
      </c>
      <c r="I25" s="17" t="s">
        <v>0</v>
      </c>
      <c r="J25" s="17" t="s">
        <v>0</v>
      </c>
      <c r="K25" s="17" t="s">
        <v>0</v>
      </c>
      <c r="L25" s="17" t="s">
        <v>0</v>
      </c>
      <c r="M25" s="90">
        <f>M26</f>
        <v>59194485</v>
      </c>
      <c r="N25" s="90">
        <f t="shared" si="8"/>
        <v>0</v>
      </c>
      <c r="O25" s="90">
        <f t="shared" si="8"/>
        <v>0</v>
      </c>
      <c r="P25" s="81">
        <f t="shared" si="3"/>
        <v>0</v>
      </c>
    </row>
    <row r="26" spans="1:16" s="15" customFormat="1" ht="47.25" x14ac:dyDescent="0.2">
      <c r="A26" s="16" t="s">
        <v>346</v>
      </c>
      <c r="B26" s="17" t="s">
        <v>25</v>
      </c>
      <c r="C26" s="17" t="s">
        <v>31</v>
      </c>
      <c r="D26" s="17" t="s">
        <v>344</v>
      </c>
      <c r="E26" s="17" t="s">
        <v>47</v>
      </c>
      <c r="F26" s="17" t="s">
        <v>50</v>
      </c>
      <c r="G26" s="17" t="s">
        <v>50</v>
      </c>
      <c r="H26" s="17" t="s">
        <v>347</v>
      </c>
      <c r="I26" s="18" t="s">
        <v>0</v>
      </c>
      <c r="J26" s="18" t="s">
        <v>0</v>
      </c>
      <c r="K26" s="18" t="s">
        <v>0</v>
      </c>
      <c r="L26" s="18" t="s">
        <v>0</v>
      </c>
      <c r="M26" s="90">
        <f>M27</f>
        <v>59194485</v>
      </c>
      <c r="N26" s="90">
        <f t="shared" si="8"/>
        <v>0</v>
      </c>
      <c r="O26" s="90">
        <f t="shared" si="8"/>
        <v>0</v>
      </c>
      <c r="P26" s="81">
        <f t="shared" si="3"/>
        <v>0</v>
      </c>
    </row>
    <row r="27" spans="1:16" s="15" customFormat="1" ht="62.25" customHeight="1" x14ac:dyDescent="0.2">
      <c r="A27" s="16" t="s">
        <v>334</v>
      </c>
      <c r="B27" s="17" t="s">
        <v>25</v>
      </c>
      <c r="C27" s="17" t="s">
        <v>31</v>
      </c>
      <c r="D27" s="17" t="s">
        <v>344</v>
      </c>
      <c r="E27" s="17" t="s">
        <v>47</v>
      </c>
      <c r="F27" s="17" t="s">
        <v>50</v>
      </c>
      <c r="G27" s="17" t="s">
        <v>50</v>
      </c>
      <c r="H27" s="17" t="s">
        <v>347</v>
      </c>
      <c r="I27" s="17" t="s">
        <v>335</v>
      </c>
      <c r="J27" s="17" t="s">
        <v>0</v>
      </c>
      <c r="K27" s="17" t="s">
        <v>0</v>
      </c>
      <c r="L27" s="17" t="s">
        <v>0</v>
      </c>
      <c r="M27" s="90">
        <f>M28+M30+M32+M37+M39+M41+M43</f>
        <v>59194485</v>
      </c>
      <c r="N27" s="90">
        <f t="shared" ref="N27:O27" si="9">N28+N30+N32+N37+N39+N41+N43</f>
        <v>0</v>
      </c>
      <c r="O27" s="90">
        <f t="shared" si="9"/>
        <v>0</v>
      </c>
      <c r="P27" s="81">
        <f t="shared" si="3"/>
        <v>0</v>
      </c>
    </row>
    <row r="28" spans="1:16" s="15" customFormat="1" ht="15.75" x14ac:dyDescent="0.2">
      <c r="A28" s="16" t="s">
        <v>348</v>
      </c>
      <c r="B28" s="20" t="s">
        <v>0</v>
      </c>
      <c r="C28" s="20" t="s">
        <v>0</v>
      </c>
      <c r="D28" s="20" t="s">
        <v>0</v>
      </c>
      <c r="E28" s="20" t="s">
        <v>0</v>
      </c>
      <c r="F28" s="20" t="s">
        <v>0</v>
      </c>
      <c r="G28" s="20" t="s">
        <v>0</v>
      </c>
      <c r="H28" s="20" t="s">
        <v>0</v>
      </c>
      <c r="I28" s="20" t="s">
        <v>0</v>
      </c>
      <c r="J28" s="20" t="s">
        <v>0</v>
      </c>
      <c r="K28" s="20" t="s">
        <v>0</v>
      </c>
      <c r="L28" s="20" t="s">
        <v>0</v>
      </c>
      <c r="M28" s="90">
        <f>M29</f>
        <v>6745000</v>
      </c>
      <c r="N28" s="90">
        <f t="shared" ref="N28:O28" si="10">N29</f>
        <v>0</v>
      </c>
      <c r="O28" s="90">
        <f t="shared" si="10"/>
        <v>0</v>
      </c>
      <c r="P28" s="81">
        <f t="shared" si="3"/>
        <v>0</v>
      </c>
    </row>
    <row r="29" spans="1:16" s="15" customFormat="1" ht="63" x14ac:dyDescent="0.2">
      <c r="A29" s="12" t="s">
        <v>349</v>
      </c>
      <c r="B29" s="13" t="s">
        <v>25</v>
      </c>
      <c r="C29" s="13" t="s">
        <v>31</v>
      </c>
      <c r="D29" s="13" t="s">
        <v>344</v>
      </c>
      <c r="E29" s="13" t="s">
        <v>47</v>
      </c>
      <c r="F29" s="13" t="s">
        <v>50</v>
      </c>
      <c r="G29" s="13" t="s">
        <v>50</v>
      </c>
      <c r="H29" s="13" t="s">
        <v>347</v>
      </c>
      <c r="I29" s="13" t="s">
        <v>335</v>
      </c>
      <c r="J29" s="14" t="s">
        <v>350</v>
      </c>
      <c r="K29" s="14" t="s">
        <v>351</v>
      </c>
      <c r="L29" s="14" t="s">
        <v>57</v>
      </c>
      <c r="M29" s="91">
        <v>6745000</v>
      </c>
      <c r="N29" s="77">
        <v>0</v>
      </c>
      <c r="O29" s="77">
        <v>0</v>
      </c>
      <c r="P29" s="83">
        <f t="shared" si="3"/>
        <v>0</v>
      </c>
    </row>
    <row r="30" spans="1:16" s="15" customFormat="1" ht="15.75" x14ac:dyDescent="0.2">
      <c r="A30" s="16" t="s">
        <v>352</v>
      </c>
      <c r="B30" s="20" t="s">
        <v>0</v>
      </c>
      <c r="C30" s="20" t="s">
        <v>0</v>
      </c>
      <c r="D30" s="20" t="s">
        <v>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20" t="s">
        <v>0</v>
      </c>
      <c r="M30" s="90">
        <f>M31</f>
        <v>2000000</v>
      </c>
      <c r="N30" s="90">
        <f t="shared" ref="N30:O30" si="11">N31</f>
        <v>0</v>
      </c>
      <c r="O30" s="90">
        <f t="shared" si="11"/>
        <v>0</v>
      </c>
      <c r="P30" s="81">
        <f t="shared" si="3"/>
        <v>0</v>
      </c>
    </row>
    <row r="31" spans="1:16" s="15" customFormat="1" ht="63" x14ac:dyDescent="0.2">
      <c r="A31" s="12" t="s">
        <v>353</v>
      </c>
      <c r="B31" s="13" t="s">
        <v>25</v>
      </c>
      <c r="C31" s="13" t="s">
        <v>31</v>
      </c>
      <c r="D31" s="13" t="s">
        <v>344</v>
      </c>
      <c r="E31" s="13" t="s">
        <v>47</v>
      </c>
      <c r="F31" s="13" t="s">
        <v>50</v>
      </c>
      <c r="G31" s="13" t="s">
        <v>50</v>
      </c>
      <c r="H31" s="13" t="s">
        <v>347</v>
      </c>
      <c r="I31" s="13" t="s">
        <v>335</v>
      </c>
      <c r="J31" s="14" t="s">
        <v>354</v>
      </c>
      <c r="K31" s="14" t="s">
        <v>355</v>
      </c>
      <c r="L31" s="14" t="s">
        <v>57</v>
      </c>
      <c r="M31" s="91">
        <v>2000000</v>
      </c>
      <c r="N31" s="77">
        <v>0</v>
      </c>
      <c r="O31" s="77">
        <v>0</v>
      </c>
      <c r="P31" s="83">
        <f t="shared" si="3"/>
        <v>0</v>
      </c>
    </row>
    <row r="32" spans="1:16" s="15" customFormat="1" ht="31.5" x14ac:dyDescent="0.2">
      <c r="A32" s="16" t="s">
        <v>356</v>
      </c>
      <c r="B32" s="20" t="s">
        <v>0</v>
      </c>
      <c r="C32" s="20" t="s">
        <v>0</v>
      </c>
      <c r="D32" s="20" t="s">
        <v>0</v>
      </c>
      <c r="E32" s="20" t="s">
        <v>0</v>
      </c>
      <c r="F32" s="20" t="s">
        <v>0</v>
      </c>
      <c r="G32" s="20" t="s">
        <v>0</v>
      </c>
      <c r="H32" s="20" t="s">
        <v>0</v>
      </c>
      <c r="I32" s="20" t="s">
        <v>0</v>
      </c>
      <c r="J32" s="20" t="s">
        <v>0</v>
      </c>
      <c r="K32" s="20" t="s">
        <v>0</v>
      </c>
      <c r="L32" s="20" t="s">
        <v>0</v>
      </c>
      <c r="M32" s="90">
        <f>SUM(M33:M36)</f>
        <v>19744077</v>
      </c>
      <c r="N32" s="90">
        <f t="shared" ref="N32:O32" si="12">SUM(N33:N36)</f>
        <v>0</v>
      </c>
      <c r="O32" s="90">
        <f t="shared" si="12"/>
        <v>0</v>
      </c>
      <c r="P32" s="81">
        <f t="shared" si="3"/>
        <v>0</v>
      </c>
    </row>
    <row r="33" spans="1:16" s="15" customFormat="1" ht="63" x14ac:dyDescent="0.2">
      <c r="A33" s="12" t="s">
        <v>357</v>
      </c>
      <c r="B33" s="13" t="s">
        <v>25</v>
      </c>
      <c r="C33" s="13" t="s">
        <v>31</v>
      </c>
      <c r="D33" s="13" t="s">
        <v>344</v>
      </c>
      <c r="E33" s="13" t="s">
        <v>47</v>
      </c>
      <c r="F33" s="13" t="s">
        <v>50</v>
      </c>
      <c r="G33" s="13" t="s">
        <v>50</v>
      </c>
      <c r="H33" s="13" t="s">
        <v>347</v>
      </c>
      <c r="I33" s="13" t="s">
        <v>335</v>
      </c>
      <c r="J33" s="14" t="s">
        <v>358</v>
      </c>
      <c r="K33" s="14" t="s">
        <v>14</v>
      </c>
      <c r="L33" s="14" t="s">
        <v>57</v>
      </c>
      <c r="M33" s="91">
        <v>5035000</v>
      </c>
      <c r="N33" s="77">
        <v>0</v>
      </c>
      <c r="O33" s="77">
        <v>0</v>
      </c>
      <c r="P33" s="83">
        <f t="shared" si="3"/>
        <v>0</v>
      </c>
    </row>
    <row r="34" spans="1:16" s="15" customFormat="1" ht="63" x14ac:dyDescent="0.2">
      <c r="A34" s="12" t="s">
        <v>359</v>
      </c>
      <c r="B34" s="13" t="s">
        <v>25</v>
      </c>
      <c r="C34" s="13" t="s">
        <v>31</v>
      </c>
      <c r="D34" s="13" t="s">
        <v>344</v>
      </c>
      <c r="E34" s="13" t="s">
        <v>47</v>
      </c>
      <c r="F34" s="13" t="s">
        <v>50</v>
      </c>
      <c r="G34" s="13" t="s">
        <v>50</v>
      </c>
      <c r="H34" s="13" t="s">
        <v>347</v>
      </c>
      <c r="I34" s="13" t="s">
        <v>335</v>
      </c>
      <c r="J34" s="14" t="s">
        <v>360</v>
      </c>
      <c r="K34" s="14" t="s">
        <v>361</v>
      </c>
      <c r="L34" s="14" t="s">
        <v>57</v>
      </c>
      <c r="M34" s="91">
        <v>3500000</v>
      </c>
      <c r="N34" s="77">
        <v>0</v>
      </c>
      <c r="O34" s="77">
        <v>0</v>
      </c>
      <c r="P34" s="83">
        <f t="shared" si="3"/>
        <v>0</v>
      </c>
    </row>
    <row r="35" spans="1:16" s="15" customFormat="1" ht="78.75" x14ac:dyDescent="0.2">
      <c r="A35" s="12" t="s">
        <v>362</v>
      </c>
      <c r="B35" s="13" t="s">
        <v>25</v>
      </c>
      <c r="C35" s="13" t="s">
        <v>31</v>
      </c>
      <c r="D35" s="13" t="s">
        <v>344</v>
      </c>
      <c r="E35" s="13" t="s">
        <v>47</v>
      </c>
      <c r="F35" s="13" t="s">
        <v>50</v>
      </c>
      <c r="G35" s="13" t="s">
        <v>50</v>
      </c>
      <c r="H35" s="13" t="s">
        <v>347</v>
      </c>
      <c r="I35" s="13" t="s">
        <v>335</v>
      </c>
      <c r="J35" s="14" t="s">
        <v>360</v>
      </c>
      <c r="K35" s="14" t="s">
        <v>361</v>
      </c>
      <c r="L35" s="14" t="s">
        <v>57</v>
      </c>
      <c r="M35" s="91">
        <v>6846889.5</v>
      </c>
      <c r="N35" s="77">
        <v>0</v>
      </c>
      <c r="O35" s="77">
        <v>0</v>
      </c>
      <c r="P35" s="83">
        <f t="shared" si="3"/>
        <v>0</v>
      </c>
    </row>
    <row r="36" spans="1:16" s="15" customFormat="1" ht="78.75" x14ac:dyDescent="0.2">
      <c r="A36" s="12" t="s">
        <v>363</v>
      </c>
      <c r="B36" s="13" t="s">
        <v>25</v>
      </c>
      <c r="C36" s="13" t="s">
        <v>31</v>
      </c>
      <c r="D36" s="13" t="s">
        <v>344</v>
      </c>
      <c r="E36" s="13" t="s">
        <v>47</v>
      </c>
      <c r="F36" s="13" t="s">
        <v>50</v>
      </c>
      <c r="G36" s="13" t="s">
        <v>50</v>
      </c>
      <c r="H36" s="13" t="s">
        <v>347</v>
      </c>
      <c r="I36" s="13" t="s">
        <v>335</v>
      </c>
      <c r="J36" s="14" t="s">
        <v>360</v>
      </c>
      <c r="K36" s="14" t="s">
        <v>361</v>
      </c>
      <c r="L36" s="14" t="s">
        <v>57</v>
      </c>
      <c r="M36" s="91">
        <v>4362187.5</v>
      </c>
      <c r="N36" s="77">
        <v>0</v>
      </c>
      <c r="O36" s="77">
        <v>0</v>
      </c>
      <c r="P36" s="83">
        <f t="shared" si="3"/>
        <v>0</v>
      </c>
    </row>
    <row r="37" spans="1:16" s="15" customFormat="1" ht="31.5" x14ac:dyDescent="0.2">
      <c r="A37" s="16" t="s">
        <v>364</v>
      </c>
      <c r="B37" s="20" t="s">
        <v>0</v>
      </c>
      <c r="C37" s="20" t="s">
        <v>0</v>
      </c>
      <c r="D37" s="20" t="s">
        <v>0</v>
      </c>
      <c r="E37" s="20" t="s">
        <v>0</v>
      </c>
      <c r="F37" s="20" t="s">
        <v>0</v>
      </c>
      <c r="G37" s="20" t="s">
        <v>0</v>
      </c>
      <c r="H37" s="20" t="s">
        <v>0</v>
      </c>
      <c r="I37" s="20" t="s">
        <v>0</v>
      </c>
      <c r="J37" s="20" t="s">
        <v>0</v>
      </c>
      <c r="K37" s="20" t="s">
        <v>0</v>
      </c>
      <c r="L37" s="20" t="s">
        <v>0</v>
      </c>
      <c r="M37" s="90">
        <f>M38</f>
        <v>6000000</v>
      </c>
      <c r="N37" s="90">
        <f t="shared" ref="N37:O37" si="13">N38</f>
        <v>0</v>
      </c>
      <c r="O37" s="90">
        <f t="shared" si="13"/>
        <v>0</v>
      </c>
      <c r="P37" s="81">
        <f t="shared" si="3"/>
        <v>0</v>
      </c>
    </row>
    <row r="38" spans="1:16" s="15" customFormat="1" ht="63" x14ac:dyDescent="0.2">
      <c r="A38" s="12" t="s">
        <v>365</v>
      </c>
      <c r="B38" s="13" t="s">
        <v>25</v>
      </c>
      <c r="C38" s="13" t="s">
        <v>31</v>
      </c>
      <c r="D38" s="13" t="s">
        <v>344</v>
      </c>
      <c r="E38" s="13" t="s">
        <v>47</v>
      </c>
      <c r="F38" s="13" t="s">
        <v>50</v>
      </c>
      <c r="G38" s="13" t="s">
        <v>50</v>
      </c>
      <c r="H38" s="13" t="s">
        <v>347</v>
      </c>
      <c r="I38" s="13" t="s">
        <v>335</v>
      </c>
      <c r="J38" s="14" t="s">
        <v>366</v>
      </c>
      <c r="K38" s="14" t="s">
        <v>367</v>
      </c>
      <c r="L38" s="14" t="s">
        <v>57</v>
      </c>
      <c r="M38" s="91">
        <v>6000000</v>
      </c>
      <c r="N38" s="91">
        <v>0</v>
      </c>
      <c r="O38" s="91">
        <v>0</v>
      </c>
      <c r="P38" s="83">
        <f t="shared" si="3"/>
        <v>0</v>
      </c>
    </row>
    <row r="39" spans="1:16" s="15" customFormat="1" ht="20.25" customHeight="1" x14ac:dyDescent="0.2">
      <c r="A39" s="16" t="s">
        <v>368</v>
      </c>
      <c r="B39" s="20" t="s">
        <v>0</v>
      </c>
      <c r="C39" s="20" t="s">
        <v>0</v>
      </c>
      <c r="D39" s="20" t="s">
        <v>0</v>
      </c>
      <c r="E39" s="20" t="s">
        <v>0</v>
      </c>
      <c r="F39" s="20" t="s">
        <v>0</v>
      </c>
      <c r="G39" s="20" t="s">
        <v>0</v>
      </c>
      <c r="H39" s="20" t="s">
        <v>0</v>
      </c>
      <c r="I39" s="20" t="s">
        <v>0</v>
      </c>
      <c r="J39" s="20" t="s">
        <v>0</v>
      </c>
      <c r="K39" s="20" t="s">
        <v>0</v>
      </c>
      <c r="L39" s="20" t="s">
        <v>0</v>
      </c>
      <c r="M39" s="90">
        <f>M40</f>
        <v>3500000</v>
      </c>
      <c r="N39" s="90">
        <f t="shared" ref="N39:O39" si="14">N40</f>
        <v>0</v>
      </c>
      <c r="O39" s="90">
        <f t="shared" si="14"/>
        <v>0</v>
      </c>
      <c r="P39" s="81">
        <f t="shared" si="3"/>
        <v>0</v>
      </c>
    </row>
    <row r="40" spans="1:16" s="15" customFormat="1" ht="47.25" x14ac:dyDescent="0.2">
      <c r="A40" s="12" t="s">
        <v>369</v>
      </c>
      <c r="B40" s="13" t="s">
        <v>25</v>
      </c>
      <c r="C40" s="13" t="s">
        <v>31</v>
      </c>
      <c r="D40" s="13" t="s">
        <v>344</v>
      </c>
      <c r="E40" s="13" t="s">
        <v>47</v>
      </c>
      <c r="F40" s="13" t="s">
        <v>50</v>
      </c>
      <c r="G40" s="13" t="s">
        <v>50</v>
      </c>
      <c r="H40" s="13" t="s">
        <v>347</v>
      </c>
      <c r="I40" s="13" t="s">
        <v>335</v>
      </c>
      <c r="J40" s="14" t="s">
        <v>354</v>
      </c>
      <c r="K40" s="14" t="s">
        <v>370</v>
      </c>
      <c r="L40" s="14" t="s">
        <v>57</v>
      </c>
      <c r="M40" s="91">
        <v>3500000</v>
      </c>
      <c r="N40" s="91">
        <v>0</v>
      </c>
      <c r="O40" s="91">
        <v>0</v>
      </c>
      <c r="P40" s="83">
        <f t="shared" si="3"/>
        <v>0</v>
      </c>
    </row>
    <row r="41" spans="1:16" s="15" customFormat="1" ht="36" customHeight="1" x14ac:dyDescent="0.2">
      <c r="A41" s="16" t="s">
        <v>371</v>
      </c>
      <c r="B41" s="20" t="s">
        <v>0</v>
      </c>
      <c r="C41" s="20" t="s">
        <v>0</v>
      </c>
      <c r="D41" s="20" t="s">
        <v>0</v>
      </c>
      <c r="E41" s="20" t="s">
        <v>0</v>
      </c>
      <c r="F41" s="20" t="s">
        <v>0</v>
      </c>
      <c r="G41" s="20" t="s">
        <v>0</v>
      </c>
      <c r="H41" s="20" t="s">
        <v>0</v>
      </c>
      <c r="I41" s="20" t="s">
        <v>0</v>
      </c>
      <c r="J41" s="20" t="s">
        <v>0</v>
      </c>
      <c r="K41" s="20" t="s">
        <v>0</v>
      </c>
      <c r="L41" s="20" t="s">
        <v>0</v>
      </c>
      <c r="M41" s="90">
        <f>M42</f>
        <v>1278111</v>
      </c>
      <c r="N41" s="90">
        <f t="shared" ref="N41:O41" si="15">N42</f>
        <v>0</v>
      </c>
      <c r="O41" s="90">
        <f t="shared" si="15"/>
        <v>0</v>
      </c>
      <c r="P41" s="81">
        <f t="shared" si="3"/>
        <v>0</v>
      </c>
    </row>
    <row r="42" spans="1:16" s="15" customFormat="1" ht="31.5" x14ac:dyDescent="0.2">
      <c r="A42" s="12" t="s">
        <v>372</v>
      </c>
      <c r="B42" s="13" t="s">
        <v>25</v>
      </c>
      <c r="C42" s="13" t="s">
        <v>31</v>
      </c>
      <c r="D42" s="13" t="s">
        <v>344</v>
      </c>
      <c r="E42" s="13" t="s">
        <v>47</v>
      </c>
      <c r="F42" s="13" t="s">
        <v>50</v>
      </c>
      <c r="G42" s="13" t="s">
        <v>50</v>
      </c>
      <c r="H42" s="13" t="s">
        <v>347</v>
      </c>
      <c r="I42" s="13" t="s">
        <v>335</v>
      </c>
      <c r="J42" s="14" t="s">
        <v>354</v>
      </c>
      <c r="K42" s="14" t="s">
        <v>14</v>
      </c>
      <c r="L42" s="14" t="s">
        <v>57</v>
      </c>
      <c r="M42" s="91">
        <v>1278111</v>
      </c>
      <c r="N42" s="91">
        <v>0</v>
      </c>
      <c r="O42" s="91">
        <v>0</v>
      </c>
      <c r="P42" s="83">
        <f t="shared" si="3"/>
        <v>0</v>
      </c>
    </row>
    <row r="43" spans="1:16" s="15" customFormat="1" ht="36.75" customHeight="1" x14ac:dyDescent="0.2">
      <c r="A43" s="16" t="s">
        <v>373</v>
      </c>
      <c r="B43" s="20" t="s">
        <v>0</v>
      </c>
      <c r="C43" s="20" t="s">
        <v>0</v>
      </c>
      <c r="D43" s="20" t="s">
        <v>0</v>
      </c>
      <c r="E43" s="20" t="s">
        <v>0</v>
      </c>
      <c r="F43" s="20" t="s">
        <v>0</v>
      </c>
      <c r="G43" s="20" t="s">
        <v>0</v>
      </c>
      <c r="H43" s="20" t="s">
        <v>0</v>
      </c>
      <c r="I43" s="20" t="s">
        <v>0</v>
      </c>
      <c r="J43" s="20" t="s">
        <v>0</v>
      </c>
      <c r="K43" s="20" t="s">
        <v>0</v>
      </c>
      <c r="L43" s="20" t="s">
        <v>0</v>
      </c>
      <c r="M43" s="90">
        <f>M44</f>
        <v>19927297</v>
      </c>
      <c r="N43" s="90">
        <f t="shared" ref="N43:O43" si="16">N44</f>
        <v>0</v>
      </c>
      <c r="O43" s="90">
        <f t="shared" si="16"/>
        <v>0</v>
      </c>
      <c r="P43" s="81">
        <f t="shared" si="3"/>
        <v>0</v>
      </c>
    </row>
    <row r="44" spans="1:16" s="15" customFormat="1" ht="63" x14ac:dyDescent="0.2">
      <c r="A44" s="12" t="s">
        <v>374</v>
      </c>
      <c r="B44" s="13" t="s">
        <v>25</v>
      </c>
      <c r="C44" s="13" t="s">
        <v>31</v>
      </c>
      <c r="D44" s="13" t="s">
        <v>344</v>
      </c>
      <c r="E44" s="13" t="s">
        <v>47</v>
      </c>
      <c r="F44" s="13" t="s">
        <v>50</v>
      </c>
      <c r="G44" s="13" t="s">
        <v>50</v>
      </c>
      <c r="H44" s="13" t="s">
        <v>347</v>
      </c>
      <c r="I44" s="13" t="s">
        <v>335</v>
      </c>
      <c r="J44" s="14" t="s">
        <v>375</v>
      </c>
      <c r="K44" s="14" t="s">
        <v>376</v>
      </c>
      <c r="L44" s="14" t="s">
        <v>57</v>
      </c>
      <c r="M44" s="91">
        <v>19927297</v>
      </c>
      <c r="N44" s="91">
        <v>0</v>
      </c>
      <c r="O44" s="91">
        <v>0</v>
      </c>
      <c r="P44" s="83">
        <f t="shared" si="3"/>
        <v>0</v>
      </c>
    </row>
    <row r="45" spans="1:16" s="15" customFormat="1" ht="15.75" x14ac:dyDescent="0.2">
      <c r="A45" s="16" t="s">
        <v>377</v>
      </c>
      <c r="B45" s="17" t="s">
        <v>25</v>
      </c>
      <c r="C45" s="17" t="s">
        <v>14</v>
      </c>
      <c r="D45" s="17" t="s">
        <v>0</v>
      </c>
      <c r="E45" s="17" t="s">
        <v>0</v>
      </c>
      <c r="F45" s="17" t="s">
        <v>0</v>
      </c>
      <c r="G45" s="17" t="s">
        <v>0</v>
      </c>
      <c r="H45" s="18" t="s">
        <v>0</v>
      </c>
      <c r="I45" s="18" t="s">
        <v>0</v>
      </c>
      <c r="J45" s="18" t="s">
        <v>0</v>
      </c>
      <c r="K45" s="18" t="s">
        <v>0</v>
      </c>
      <c r="L45" s="18" t="s">
        <v>0</v>
      </c>
      <c r="M45" s="90">
        <f t="shared" ref="M45:M50" si="17">M46</f>
        <v>59408055</v>
      </c>
      <c r="N45" s="90">
        <f t="shared" ref="N45:O50" si="18">N46</f>
        <v>0</v>
      </c>
      <c r="O45" s="90">
        <f t="shared" si="18"/>
        <v>0</v>
      </c>
      <c r="P45" s="81">
        <f t="shared" si="3"/>
        <v>0</v>
      </c>
    </row>
    <row r="46" spans="1:16" s="15" customFormat="1" ht="69" customHeight="1" x14ac:dyDescent="0.2">
      <c r="A46" s="16" t="s">
        <v>378</v>
      </c>
      <c r="B46" s="17" t="s">
        <v>25</v>
      </c>
      <c r="C46" s="17" t="s">
        <v>14</v>
      </c>
      <c r="D46" s="17" t="s">
        <v>379</v>
      </c>
      <c r="E46" s="17" t="s">
        <v>0</v>
      </c>
      <c r="F46" s="17" t="s">
        <v>0</v>
      </c>
      <c r="G46" s="17" t="s">
        <v>0</v>
      </c>
      <c r="H46" s="18" t="s">
        <v>0</v>
      </c>
      <c r="I46" s="18" t="s">
        <v>0</v>
      </c>
      <c r="J46" s="18" t="s">
        <v>0</v>
      </c>
      <c r="K46" s="18" t="s">
        <v>0</v>
      </c>
      <c r="L46" s="18" t="s">
        <v>0</v>
      </c>
      <c r="M46" s="90">
        <f t="shared" si="17"/>
        <v>59408055</v>
      </c>
      <c r="N46" s="90">
        <f t="shared" si="18"/>
        <v>0</v>
      </c>
      <c r="O46" s="90">
        <f t="shared" si="18"/>
        <v>0</v>
      </c>
      <c r="P46" s="81">
        <f t="shared" si="3"/>
        <v>0</v>
      </c>
    </row>
    <row r="47" spans="1:16" s="15" customFormat="1" ht="66" customHeight="1" x14ac:dyDescent="0.2">
      <c r="A47" s="16" t="s">
        <v>46</v>
      </c>
      <c r="B47" s="17" t="s">
        <v>25</v>
      </c>
      <c r="C47" s="17" t="s">
        <v>14</v>
      </c>
      <c r="D47" s="17" t="s">
        <v>379</v>
      </c>
      <c r="E47" s="17" t="s">
        <v>47</v>
      </c>
      <c r="F47" s="17" t="s">
        <v>0</v>
      </c>
      <c r="G47" s="17" t="s">
        <v>0</v>
      </c>
      <c r="H47" s="18" t="s">
        <v>0</v>
      </c>
      <c r="I47" s="18" t="s">
        <v>0</v>
      </c>
      <c r="J47" s="18" t="s">
        <v>0</v>
      </c>
      <c r="K47" s="18" t="s">
        <v>0</v>
      </c>
      <c r="L47" s="18" t="s">
        <v>0</v>
      </c>
      <c r="M47" s="90">
        <f t="shared" si="17"/>
        <v>59408055</v>
      </c>
      <c r="N47" s="90">
        <f t="shared" si="18"/>
        <v>0</v>
      </c>
      <c r="O47" s="90">
        <f t="shared" si="18"/>
        <v>0</v>
      </c>
      <c r="P47" s="81">
        <f t="shared" si="3"/>
        <v>0</v>
      </c>
    </row>
    <row r="48" spans="1:16" s="15" customFormat="1" ht="18.75" customHeight="1" x14ac:dyDescent="0.2">
      <c r="A48" s="19" t="s">
        <v>49</v>
      </c>
      <c r="B48" s="17" t="s">
        <v>25</v>
      </c>
      <c r="C48" s="17" t="s">
        <v>14</v>
      </c>
      <c r="D48" s="17" t="s">
        <v>379</v>
      </c>
      <c r="E48" s="17" t="s">
        <v>47</v>
      </c>
      <c r="F48" s="17" t="s">
        <v>50</v>
      </c>
      <c r="G48" s="17" t="s">
        <v>0</v>
      </c>
      <c r="H48" s="17" t="s">
        <v>0</v>
      </c>
      <c r="I48" s="17" t="s">
        <v>0</v>
      </c>
      <c r="J48" s="17" t="s">
        <v>0</v>
      </c>
      <c r="K48" s="17" t="s">
        <v>0</v>
      </c>
      <c r="L48" s="17" t="s">
        <v>0</v>
      </c>
      <c r="M48" s="90">
        <f t="shared" si="17"/>
        <v>59408055</v>
      </c>
      <c r="N48" s="90">
        <f t="shared" si="18"/>
        <v>0</v>
      </c>
      <c r="O48" s="90">
        <f t="shared" si="18"/>
        <v>0</v>
      </c>
      <c r="P48" s="81">
        <f t="shared" si="3"/>
        <v>0</v>
      </c>
    </row>
    <row r="49" spans="1:16" s="15" customFormat="1" ht="15.75" x14ac:dyDescent="0.2">
      <c r="A49" s="19" t="s">
        <v>51</v>
      </c>
      <c r="B49" s="17" t="s">
        <v>25</v>
      </c>
      <c r="C49" s="17" t="s">
        <v>14</v>
      </c>
      <c r="D49" s="17" t="s">
        <v>379</v>
      </c>
      <c r="E49" s="17" t="s">
        <v>47</v>
      </c>
      <c r="F49" s="17" t="s">
        <v>50</v>
      </c>
      <c r="G49" s="17" t="s">
        <v>29</v>
      </c>
      <c r="H49" s="17" t="s">
        <v>0</v>
      </c>
      <c r="I49" s="17" t="s">
        <v>0</v>
      </c>
      <c r="J49" s="17" t="s">
        <v>0</v>
      </c>
      <c r="K49" s="17" t="s">
        <v>0</v>
      </c>
      <c r="L49" s="17" t="s">
        <v>0</v>
      </c>
      <c r="M49" s="90">
        <f t="shared" si="17"/>
        <v>59408055</v>
      </c>
      <c r="N49" s="90">
        <f t="shared" si="18"/>
        <v>0</v>
      </c>
      <c r="O49" s="90">
        <f t="shared" si="18"/>
        <v>0</v>
      </c>
      <c r="P49" s="81">
        <f t="shared" si="3"/>
        <v>0</v>
      </c>
    </row>
    <row r="50" spans="1:16" s="15" customFormat="1" ht="56.25" customHeight="1" x14ac:dyDescent="0.2">
      <c r="A50" s="16" t="s">
        <v>380</v>
      </c>
      <c r="B50" s="17" t="s">
        <v>25</v>
      </c>
      <c r="C50" s="17" t="s">
        <v>14</v>
      </c>
      <c r="D50" s="17" t="s">
        <v>379</v>
      </c>
      <c r="E50" s="17" t="s">
        <v>47</v>
      </c>
      <c r="F50" s="17" t="s">
        <v>50</v>
      </c>
      <c r="G50" s="17" t="s">
        <v>29</v>
      </c>
      <c r="H50" s="17" t="s">
        <v>381</v>
      </c>
      <c r="I50" s="18" t="s">
        <v>0</v>
      </c>
      <c r="J50" s="18" t="s">
        <v>0</v>
      </c>
      <c r="K50" s="18" t="s">
        <v>0</v>
      </c>
      <c r="L50" s="18" t="s">
        <v>0</v>
      </c>
      <c r="M50" s="90">
        <f t="shared" si="17"/>
        <v>59408055</v>
      </c>
      <c r="N50" s="90">
        <f t="shared" si="18"/>
        <v>0</v>
      </c>
      <c r="O50" s="90">
        <f t="shared" si="18"/>
        <v>0</v>
      </c>
      <c r="P50" s="81">
        <f t="shared" si="3"/>
        <v>0</v>
      </c>
    </row>
    <row r="51" spans="1:16" s="15" customFormat="1" ht="66.75" customHeight="1" x14ac:dyDescent="0.2">
      <c r="A51" s="16" t="s">
        <v>334</v>
      </c>
      <c r="B51" s="17" t="s">
        <v>25</v>
      </c>
      <c r="C51" s="17" t="s">
        <v>14</v>
      </c>
      <c r="D51" s="17" t="s">
        <v>379</v>
      </c>
      <c r="E51" s="17" t="s">
        <v>47</v>
      </c>
      <c r="F51" s="17" t="s">
        <v>50</v>
      </c>
      <c r="G51" s="17" t="s">
        <v>29</v>
      </c>
      <c r="H51" s="17" t="s">
        <v>381</v>
      </c>
      <c r="I51" s="17" t="s">
        <v>335</v>
      </c>
      <c r="J51" s="17" t="s">
        <v>0</v>
      </c>
      <c r="K51" s="17" t="s">
        <v>0</v>
      </c>
      <c r="L51" s="17" t="s">
        <v>0</v>
      </c>
      <c r="M51" s="90">
        <f>M52+M54+M56+M58+M60+M62+M64+M67+M69+M71+M73+M75+M77+M79+M82</f>
        <v>59408055</v>
      </c>
      <c r="N51" s="90">
        <f t="shared" ref="N51:O51" si="19">N52+N54+N56+N58+N60+N62+N64+N67+N69+N71+N73+N75+N77+N79+N82</f>
        <v>0</v>
      </c>
      <c r="O51" s="90">
        <f t="shared" si="19"/>
        <v>0</v>
      </c>
      <c r="P51" s="81">
        <f t="shared" si="3"/>
        <v>0</v>
      </c>
    </row>
    <row r="52" spans="1:16" s="15" customFormat="1" ht="15.75" x14ac:dyDescent="0.2">
      <c r="A52" s="16" t="s">
        <v>382</v>
      </c>
      <c r="B52" s="20" t="s">
        <v>0</v>
      </c>
      <c r="C52" s="20" t="s">
        <v>0</v>
      </c>
      <c r="D52" s="20" t="s">
        <v>0</v>
      </c>
      <c r="E52" s="20" t="s">
        <v>0</v>
      </c>
      <c r="F52" s="20" t="s">
        <v>0</v>
      </c>
      <c r="G52" s="20" t="s">
        <v>0</v>
      </c>
      <c r="H52" s="20" t="s">
        <v>0</v>
      </c>
      <c r="I52" s="20" t="s">
        <v>0</v>
      </c>
      <c r="J52" s="20" t="s">
        <v>0</v>
      </c>
      <c r="K52" s="20" t="s">
        <v>0</v>
      </c>
      <c r="L52" s="20" t="s">
        <v>0</v>
      </c>
      <c r="M52" s="90">
        <f>M53</f>
        <v>6908055</v>
      </c>
      <c r="N52" s="90">
        <f t="shared" ref="N52:O52" si="20">N53</f>
        <v>0</v>
      </c>
      <c r="O52" s="90">
        <f t="shared" si="20"/>
        <v>0</v>
      </c>
      <c r="P52" s="81">
        <f t="shared" si="3"/>
        <v>0</v>
      </c>
    </row>
    <row r="53" spans="1:16" s="15" customFormat="1" ht="31.5" x14ac:dyDescent="0.2">
      <c r="A53" s="12" t="s">
        <v>383</v>
      </c>
      <c r="B53" s="13" t="s">
        <v>25</v>
      </c>
      <c r="C53" s="13" t="s">
        <v>14</v>
      </c>
      <c r="D53" s="13" t="s">
        <v>379</v>
      </c>
      <c r="E53" s="13" t="s">
        <v>47</v>
      </c>
      <c r="F53" s="13" t="s">
        <v>50</v>
      </c>
      <c r="G53" s="13" t="s">
        <v>29</v>
      </c>
      <c r="H53" s="13" t="s">
        <v>381</v>
      </c>
      <c r="I53" s="13" t="s">
        <v>335</v>
      </c>
      <c r="J53" s="14" t="s">
        <v>358</v>
      </c>
      <c r="K53" s="14" t="s">
        <v>14</v>
      </c>
      <c r="L53" s="14" t="s">
        <v>57</v>
      </c>
      <c r="M53" s="91">
        <v>6908055</v>
      </c>
      <c r="N53" s="91">
        <v>0</v>
      </c>
      <c r="O53" s="91">
        <v>0</v>
      </c>
      <c r="P53" s="83">
        <f t="shared" si="3"/>
        <v>0</v>
      </c>
    </row>
    <row r="54" spans="1:16" s="15" customFormat="1" ht="15.75" x14ac:dyDescent="0.2">
      <c r="A54" s="16" t="s">
        <v>384</v>
      </c>
      <c r="B54" s="20" t="s">
        <v>0</v>
      </c>
      <c r="C54" s="20" t="s">
        <v>0</v>
      </c>
      <c r="D54" s="20" t="s">
        <v>0</v>
      </c>
      <c r="E54" s="20" t="s">
        <v>0</v>
      </c>
      <c r="F54" s="20" t="s">
        <v>0</v>
      </c>
      <c r="G54" s="20" t="s">
        <v>0</v>
      </c>
      <c r="H54" s="20" t="s">
        <v>0</v>
      </c>
      <c r="I54" s="20" t="s">
        <v>0</v>
      </c>
      <c r="J54" s="20" t="s">
        <v>0</v>
      </c>
      <c r="K54" s="20" t="s">
        <v>0</v>
      </c>
      <c r="L54" s="20" t="s">
        <v>0</v>
      </c>
      <c r="M54" s="90">
        <f>M55</f>
        <v>7000000</v>
      </c>
      <c r="N54" s="90">
        <f t="shared" ref="N54:O54" si="21">N55</f>
        <v>0</v>
      </c>
      <c r="O54" s="90">
        <f t="shared" si="21"/>
        <v>0</v>
      </c>
      <c r="P54" s="81">
        <f t="shared" si="3"/>
        <v>0</v>
      </c>
    </row>
    <row r="55" spans="1:16" s="15" customFormat="1" ht="47.25" x14ac:dyDescent="0.2">
      <c r="A55" s="12" t="s">
        <v>385</v>
      </c>
      <c r="B55" s="13" t="s">
        <v>25</v>
      </c>
      <c r="C55" s="13" t="s">
        <v>14</v>
      </c>
      <c r="D55" s="13" t="s">
        <v>379</v>
      </c>
      <c r="E55" s="13" t="s">
        <v>47</v>
      </c>
      <c r="F55" s="13" t="s">
        <v>50</v>
      </c>
      <c r="G55" s="13" t="s">
        <v>29</v>
      </c>
      <c r="H55" s="13" t="s">
        <v>381</v>
      </c>
      <c r="I55" s="13" t="s">
        <v>335</v>
      </c>
      <c r="J55" s="14" t="s">
        <v>366</v>
      </c>
      <c r="K55" s="14" t="s">
        <v>386</v>
      </c>
      <c r="L55" s="14" t="s">
        <v>57</v>
      </c>
      <c r="M55" s="91">
        <v>7000000</v>
      </c>
      <c r="N55" s="91">
        <v>0</v>
      </c>
      <c r="O55" s="91">
        <v>0</v>
      </c>
      <c r="P55" s="83">
        <f t="shared" si="3"/>
        <v>0</v>
      </c>
    </row>
    <row r="56" spans="1:16" s="15" customFormat="1" ht="20.25" customHeight="1" x14ac:dyDescent="0.2">
      <c r="A56" s="16" t="s">
        <v>387</v>
      </c>
      <c r="B56" s="20" t="s">
        <v>0</v>
      </c>
      <c r="C56" s="20" t="s">
        <v>0</v>
      </c>
      <c r="D56" s="20" t="s">
        <v>0</v>
      </c>
      <c r="E56" s="20" t="s">
        <v>0</v>
      </c>
      <c r="F56" s="20" t="s">
        <v>0</v>
      </c>
      <c r="G56" s="20" t="s">
        <v>0</v>
      </c>
      <c r="H56" s="20" t="s">
        <v>0</v>
      </c>
      <c r="I56" s="20" t="s">
        <v>0</v>
      </c>
      <c r="J56" s="20" t="s">
        <v>0</v>
      </c>
      <c r="K56" s="20" t="s">
        <v>0</v>
      </c>
      <c r="L56" s="20" t="s">
        <v>0</v>
      </c>
      <c r="M56" s="90">
        <f>M57</f>
        <v>2000000</v>
      </c>
      <c r="N56" s="90">
        <f t="shared" ref="N56:O56" si="22">N57</f>
        <v>0</v>
      </c>
      <c r="O56" s="90">
        <f t="shared" si="22"/>
        <v>0</v>
      </c>
      <c r="P56" s="81">
        <f t="shared" si="3"/>
        <v>0</v>
      </c>
    </row>
    <row r="57" spans="1:16" s="15" customFormat="1" ht="63" x14ac:dyDescent="0.2">
      <c r="A57" s="12" t="s">
        <v>388</v>
      </c>
      <c r="B57" s="13" t="s">
        <v>25</v>
      </c>
      <c r="C57" s="13" t="s">
        <v>14</v>
      </c>
      <c r="D57" s="13" t="s">
        <v>379</v>
      </c>
      <c r="E57" s="13" t="s">
        <v>47</v>
      </c>
      <c r="F57" s="13" t="s">
        <v>50</v>
      </c>
      <c r="G57" s="13" t="s">
        <v>29</v>
      </c>
      <c r="H57" s="13" t="s">
        <v>381</v>
      </c>
      <c r="I57" s="13" t="s">
        <v>335</v>
      </c>
      <c r="J57" s="14" t="s">
        <v>354</v>
      </c>
      <c r="K57" s="14" t="s">
        <v>389</v>
      </c>
      <c r="L57" s="14" t="s">
        <v>57</v>
      </c>
      <c r="M57" s="91">
        <v>2000000</v>
      </c>
      <c r="N57" s="91">
        <v>0</v>
      </c>
      <c r="O57" s="91">
        <v>0</v>
      </c>
      <c r="P57" s="83">
        <f t="shared" si="3"/>
        <v>0</v>
      </c>
    </row>
    <row r="58" spans="1:16" s="15" customFormat="1" ht="19.5" customHeight="1" x14ac:dyDescent="0.2">
      <c r="A58" s="16" t="s">
        <v>390</v>
      </c>
      <c r="B58" s="20" t="s">
        <v>0</v>
      </c>
      <c r="C58" s="20" t="s">
        <v>0</v>
      </c>
      <c r="D58" s="20" t="s">
        <v>0</v>
      </c>
      <c r="E58" s="20" t="s">
        <v>0</v>
      </c>
      <c r="F58" s="20" t="s">
        <v>0</v>
      </c>
      <c r="G58" s="20" t="s">
        <v>0</v>
      </c>
      <c r="H58" s="20" t="s">
        <v>0</v>
      </c>
      <c r="I58" s="20" t="s">
        <v>0</v>
      </c>
      <c r="J58" s="20" t="s">
        <v>0</v>
      </c>
      <c r="K58" s="20" t="s">
        <v>0</v>
      </c>
      <c r="L58" s="20" t="s">
        <v>0</v>
      </c>
      <c r="M58" s="90">
        <f>M59</f>
        <v>2000000</v>
      </c>
      <c r="N58" s="90">
        <f t="shared" ref="N58:O58" si="23">N59</f>
        <v>0</v>
      </c>
      <c r="O58" s="90">
        <f t="shared" si="23"/>
        <v>0</v>
      </c>
      <c r="P58" s="81">
        <f t="shared" si="3"/>
        <v>0</v>
      </c>
    </row>
    <row r="59" spans="1:16" s="15" customFormat="1" ht="63" x14ac:dyDescent="0.2">
      <c r="A59" s="12" t="s">
        <v>391</v>
      </c>
      <c r="B59" s="13" t="s">
        <v>25</v>
      </c>
      <c r="C59" s="13" t="s">
        <v>14</v>
      </c>
      <c r="D59" s="13" t="s">
        <v>379</v>
      </c>
      <c r="E59" s="13" t="s">
        <v>47</v>
      </c>
      <c r="F59" s="13" t="s">
        <v>50</v>
      </c>
      <c r="G59" s="13" t="s">
        <v>29</v>
      </c>
      <c r="H59" s="13" t="s">
        <v>381</v>
      </c>
      <c r="I59" s="13" t="s">
        <v>335</v>
      </c>
      <c r="J59" s="14" t="s">
        <v>354</v>
      </c>
      <c r="K59" s="14" t="s">
        <v>15</v>
      </c>
      <c r="L59" s="14" t="s">
        <v>57</v>
      </c>
      <c r="M59" s="91">
        <v>2000000</v>
      </c>
      <c r="N59" s="91">
        <v>0</v>
      </c>
      <c r="O59" s="91">
        <v>0</v>
      </c>
      <c r="P59" s="83">
        <f t="shared" si="3"/>
        <v>0</v>
      </c>
    </row>
    <row r="60" spans="1:16" s="15" customFormat="1" ht="21" customHeight="1" x14ac:dyDescent="0.2">
      <c r="A60" s="16" t="s">
        <v>392</v>
      </c>
      <c r="B60" s="20" t="s">
        <v>0</v>
      </c>
      <c r="C60" s="20" t="s">
        <v>0</v>
      </c>
      <c r="D60" s="20" t="s">
        <v>0</v>
      </c>
      <c r="E60" s="20" t="s">
        <v>0</v>
      </c>
      <c r="F60" s="20" t="s">
        <v>0</v>
      </c>
      <c r="G60" s="20" t="s">
        <v>0</v>
      </c>
      <c r="H60" s="20" t="s">
        <v>0</v>
      </c>
      <c r="I60" s="20" t="s">
        <v>0</v>
      </c>
      <c r="J60" s="20" t="s">
        <v>0</v>
      </c>
      <c r="K60" s="20" t="s">
        <v>0</v>
      </c>
      <c r="L60" s="20" t="s">
        <v>0</v>
      </c>
      <c r="M60" s="90">
        <f>M61</f>
        <v>9400000</v>
      </c>
      <c r="N60" s="90">
        <f t="shared" ref="N60:O60" si="24">N61</f>
        <v>0</v>
      </c>
      <c r="O60" s="90">
        <f t="shared" si="24"/>
        <v>0</v>
      </c>
      <c r="P60" s="81">
        <f t="shared" si="3"/>
        <v>0</v>
      </c>
    </row>
    <row r="61" spans="1:16" s="15" customFormat="1" ht="51" x14ac:dyDescent="0.2">
      <c r="A61" s="12" t="s">
        <v>393</v>
      </c>
      <c r="B61" s="13" t="s">
        <v>25</v>
      </c>
      <c r="C61" s="13" t="s">
        <v>14</v>
      </c>
      <c r="D61" s="13" t="s">
        <v>379</v>
      </c>
      <c r="E61" s="13" t="s">
        <v>47</v>
      </c>
      <c r="F61" s="13" t="s">
        <v>50</v>
      </c>
      <c r="G61" s="13" t="s">
        <v>29</v>
      </c>
      <c r="H61" s="13" t="s">
        <v>381</v>
      </c>
      <c r="I61" s="13" t="s">
        <v>335</v>
      </c>
      <c r="J61" s="14" t="s">
        <v>394</v>
      </c>
      <c r="K61" s="14" t="s">
        <v>395</v>
      </c>
      <c r="L61" s="14" t="s">
        <v>57</v>
      </c>
      <c r="M61" s="91">
        <v>9400000</v>
      </c>
      <c r="N61" s="91">
        <v>0</v>
      </c>
      <c r="O61" s="91">
        <v>0</v>
      </c>
      <c r="P61" s="83">
        <f t="shared" si="3"/>
        <v>0</v>
      </c>
    </row>
    <row r="62" spans="1:16" s="15" customFormat="1" ht="31.5" x14ac:dyDescent="0.2">
      <c r="A62" s="16" t="s">
        <v>396</v>
      </c>
      <c r="B62" s="20" t="s">
        <v>0</v>
      </c>
      <c r="C62" s="20" t="s">
        <v>0</v>
      </c>
      <c r="D62" s="20" t="s">
        <v>0</v>
      </c>
      <c r="E62" s="20" t="s">
        <v>0</v>
      </c>
      <c r="F62" s="20" t="s">
        <v>0</v>
      </c>
      <c r="G62" s="20" t="s">
        <v>0</v>
      </c>
      <c r="H62" s="20" t="s">
        <v>0</v>
      </c>
      <c r="I62" s="20" t="s">
        <v>0</v>
      </c>
      <c r="J62" s="20" t="s">
        <v>0</v>
      </c>
      <c r="K62" s="20" t="s">
        <v>0</v>
      </c>
      <c r="L62" s="20" t="s">
        <v>0</v>
      </c>
      <c r="M62" s="90">
        <f>M63</f>
        <v>1452774</v>
      </c>
      <c r="N62" s="90">
        <f t="shared" ref="N62:O62" si="25">N63</f>
        <v>0</v>
      </c>
      <c r="O62" s="90">
        <f t="shared" si="25"/>
        <v>0</v>
      </c>
      <c r="P62" s="81">
        <f t="shared" si="3"/>
        <v>0</v>
      </c>
    </row>
    <row r="63" spans="1:16" s="15" customFormat="1" ht="47.25" x14ac:dyDescent="0.2">
      <c r="A63" s="12" t="s">
        <v>397</v>
      </c>
      <c r="B63" s="13" t="s">
        <v>25</v>
      </c>
      <c r="C63" s="13" t="s">
        <v>14</v>
      </c>
      <c r="D63" s="13" t="s">
        <v>379</v>
      </c>
      <c r="E63" s="13" t="s">
        <v>47</v>
      </c>
      <c r="F63" s="13" t="s">
        <v>50</v>
      </c>
      <c r="G63" s="13" t="s">
        <v>29</v>
      </c>
      <c r="H63" s="13" t="s">
        <v>381</v>
      </c>
      <c r="I63" s="13" t="s">
        <v>335</v>
      </c>
      <c r="J63" s="14" t="s">
        <v>354</v>
      </c>
      <c r="K63" s="14" t="s">
        <v>563</v>
      </c>
      <c r="L63" s="14" t="s">
        <v>57</v>
      </c>
      <c r="M63" s="91">
        <v>1452774</v>
      </c>
      <c r="N63" s="91">
        <v>0</v>
      </c>
      <c r="O63" s="91">
        <v>0</v>
      </c>
      <c r="P63" s="83">
        <f t="shared" si="3"/>
        <v>0</v>
      </c>
    </row>
    <row r="64" spans="1:16" s="15" customFormat="1" ht="15.75" x14ac:dyDescent="0.2">
      <c r="A64" s="16" t="s">
        <v>398</v>
      </c>
      <c r="B64" s="20" t="s">
        <v>0</v>
      </c>
      <c r="C64" s="20" t="s">
        <v>0</v>
      </c>
      <c r="D64" s="20" t="s">
        <v>0</v>
      </c>
      <c r="E64" s="20" t="s">
        <v>0</v>
      </c>
      <c r="F64" s="20" t="s">
        <v>0</v>
      </c>
      <c r="G64" s="20" t="s">
        <v>0</v>
      </c>
      <c r="H64" s="20" t="s">
        <v>0</v>
      </c>
      <c r="I64" s="20" t="s">
        <v>0</v>
      </c>
      <c r="J64" s="20" t="s">
        <v>0</v>
      </c>
      <c r="K64" s="20" t="s">
        <v>0</v>
      </c>
      <c r="L64" s="20" t="s">
        <v>0</v>
      </c>
      <c r="M64" s="90">
        <f>SUM(M65:M66)</f>
        <v>7250000</v>
      </c>
      <c r="N64" s="90">
        <f t="shared" ref="N64:O64" si="26">SUM(N65:N66)</f>
        <v>0</v>
      </c>
      <c r="O64" s="90">
        <f t="shared" si="26"/>
        <v>0</v>
      </c>
      <c r="P64" s="81">
        <f t="shared" si="3"/>
        <v>0</v>
      </c>
    </row>
    <row r="65" spans="1:16" s="15" customFormat="1" ht="63" x14ac:dyDescent="0.2">
      <c r="A65" s="12" t="s">
        <v>568</v>
      </c>
      <c r="B65" s="13" t="s">
        <v>25</v>
      </c>
      <c r="C65" s="13" t="s">
        <v>14</v>
      </c>
      <c r="D65" s="13" t="s">
        <v>379</v>
      </c>
      <c r="E65" s="13" t="s">
        <v>47</v>
      </c>
      <c r="F65" s="13" t="s">
        <v>50</v>
      </c>
      <c r="G65" s="13" t="s">
        <v>29</v>
      </c>
      <c r="H65" s="13" t="s">
        <v>381</v>
      </c>
      <c r="I65" s="13" t="s">
        <v>335</v>
      </c>
      <c r="J65" s="14" t="s">
        <v>358</v>
      </c>
      <c r="K65" s="14" t="s">
        <v>14</v>
      </c>
      <c r="L65" s="14" t="s">
        <v>57</v>
      </c>
      <c r="M65" s="91">
        <v>3625000</v>
      </c>
      <c r="N65" s="91">
        <v>0</v>
      </c>
      <c r="O65" s="91">
        <v>0</v>
      </c>
      <c r="P65" s="83">
        <f t="shared" si="3"/>
        <v>0</v>
      </c>
    </row>
    <row r="66" spans="1:16" s="15" customFormat="1" ht="47.25" x14ac:dyDescent="0.2">
      <c r="A66" s="12" t="s">
        <v>569</v>
      </c>
      <c r="B66" s="13" t="s">
        <v>25</v>
      </c>
      <c r="C66" s="13" t="s">
        <v>14</v>
      </c>
      <c r="D66" s="13" t="s">
        <v>379</v>
      </c>
      <c r="E66" s="13" t="s">
        <v>47</v>
      </c>
      <c r="F66" s="13" t="s">
        <v>50</v>
      </c>
      <c r="G66" s="13" t="s">
        <v>29</v>
      </c>
      <c r="H66" s="13" t="s">
        <v>381</v>
      </c>
      <c r="I66" s="13" t="s">
        <v>335</v>
      </c>
      <c r="J66" s="14" t="s">
        <v>358</v>
      </c>
      <c r="K66" s="14">
        <v>1</v>
      </c>
      <c r="L66" s="14" t="s">
        <v>57</v>
      </c>
      <c r="M66" s="91">
        <v>3625000</v>
      </c>
      <c r="N66" s="91">
        <v>0</v>
      </c>
      <c r="O66" s="91">
        <v>0</v>
      </c>
      <c r="P66" s="83">
        <f t="shared" si="3"/>
        <v>0</v>
      </c>
    </row>
    <row r="67" spans="1:16" s="15" customFormat="1" ht="15.75" x14ac:dyDescent="0.2">
      <c r="A67" s="16" t="s">
        <v>399</v>
      </c>
      <c r="B67" s="20" t="s">
        <v>0</v>
      </c>
      <c r="C67" s="20" t="s">
        <v>0</v>
      </c>
      <c r="D67" s="20" t="s">
        <v>0</v>
      </c>
      <c r="E67" s="20" t="s">
        <v>0</v>
      </c>
      <c r="F67" s="20" t="s">
        <v>0</v>
      </c>
      <c r="G67" s="20" t="s">
        <v>0</v>
      </c>
      <c r="H67" s="20" t="s">
        <v>0</v>
      </c>
      <c r="I67" s="20" t="s">
        <v>0</v>
      </c>
      <c r="J67" s="20" t="s">
        <v>0</v>
      </c>
      <c r="K67" s="20" t="s">
        <v>0</v>
      </c>
      <c r="L67" s="20" t="s">
        <v>0</v>
      </c>
      <c r="M67" s="90">
        <f>M68</f>
        <v>5434111</v>
      </c>
      <c r="N67" s="90">
        <f t="shared" ref="N67:O67" si="27">N68</f>
        <v>0</v>
      </c>
      <c r="O67" s="90">
        <f t="shared" si="27"/>
        <v>0</v>
      </c>
      <c r="P67" s="81">
        <f t="shared" si="3"/>
        <v>0</v>
      </c>
    </row>
    <row r="68" spans="1:16" s="15" customFormat="1" ht="51" x14ac:dyDescent="0.2">
      <c r="A68" s="12" t="s">
        <v>566</v>
      </c>
      <c r="B68" s="13" t="s">
        <v>25</v>
      </c>
      <c r="C68" s="13" t="s">
        <v>14</v>
      </c>
      <c r="D68" s="13" t="s">
        <v>379</v>
      </c>
      <c r="E68" s="13" t="s">
        <v>47</v>
      </c>
      <c r="F68" s="13" t="s">
        <v>50</v>
      </c>
      <c r="G68" s="13" t="s">
        <v>29</v>
      </c>
      <c r="H68" s="13" t="s">
        <v>381</v>
      </c>
      <c r="I68" s="13" t="s">
        <v>335</v>
      </c>
      <c r="J68" s="14" t="s">
        <v>400</v>
      </c>
      <c r="K68" s="14" t="s">
        <v>401</v>
      </c>
      <c r="L68" s="14" t="s">
        <v>57</v>
      </c>
      <c r="M68" s="91">
        <v>5434111</v>
      </c>
      <c r="N68" s="91">
        <v>0</v>
      </c>
      <c r="O68" s="91">
        <v>0</v>
      </c>
      <c r="P68" s="83">
        <f t="shared" si="3"/>
        <v>0</v>
      </c>
    </row>
    <row r="69" spans="1:16" s="15" customFormat="1" ht="15.75" x14ac:dyDescent="0.2">
      <c r="A69" s="16" t="s">
        <v>402</v>
      </c>
      <c r="B69" s="20" t="s">
        <v>0</v>
      </c>
      <c r="C69" s="20" t="s">
        <v>0</v>
      </c>
      <c r="D69" s="20" t="s">
        <v>0</v>
      </c>
      <c r="E69" s="20" t="s">
        <v>0</v>
      </c>
      <c r="F69" s="20" t="s">
        <v>0</v>
      </c>
      <c r="G69" s="20" t="s">
        <v>0</v>
      </c>
      <c r="H69" s="20" t="s">
        <v>0</v>
      </c>
      <c r="I69" s="20" t="s">
        <v>0</v>
      </c>
      <c r="J69" s="20" t="s">
        <v>0</v>
      </c>
      <c r="K69" s="20" t="s">
        <v>0</v>
      </c>
      <c r="L69" s="20" t="s">
        <v>0</v>
      </c>
      <c r="M69" s="90">
        <f>M70</f>
        <v>2000000</v>
      </c>
      <c r="N69" s="90">
        <f t="shared" ref="N69:O69" si="28">N70</f>
        <v>0</v>
      </c>
      <c r="O69" s="90">
        <f t="shared" si="28"/>
        <v>0</v>
      </c>
      <c r="P69" s="81">
        <f t="shared" si="3"/>
        <v>0</v>
      </c>
    </row>
    <row r="70" spans="1:16" s="15" customFormat="1" ht="47.25" x14ac:dyDescent="0.2">
      <c r="A70" s="12" t="s">
        <v>403</v>
      </c>
      <c r="B70" s="13" t="s">
        <v>25</v>
      </c>
      <c r="C70" s="13" t="s">
        <v>14</v>
      </c>
      <c r="D70" s="13" t="s">
        <v>379</v>
      </c>
      <c r="E70" s="13" t="s">
        <v>47</v>
      </c>
      <c r="F70" s="13" t="s">
        <v>50</v>
      </c>
      <c r="G70" s="13" t="s">
        <v>29</v>
      </c>
      <c r="H70" s="13" t="s">
        <v>381</v>
      </c>
      <c r="I70" s="13" t="s">
        <v>335</v>
      </c>
      <c r="J70" s="14" t="s">
        <v>354</v>
      </c>
      <c r="K70" s="14" t="s">
        <v>404</v>
      </c>
      <c r="L70" s="14" t="s">
        <v>57</v>
      </c>
      <c r="M70" s="91">
        <v>2000000</v>
      </c>
      <c r="N70" s="91">
        <v>0</v>
      </c>
      <c r="O70" s="91">
        <v>0</v>
      </c>
      <c r="P70" s="83">
        <f t="shared" si="3"/>
        <v>0</v>
      </c>
    </row>
    <row r="71" spans="1:16" s="15" customFormat="1" ht="31.5" x14ac:dyDescent="0.2">
      <c r="A71" s="16" t="s">
        <v>368</v>
      </c>
      <c r="B71" s="20" t="s">
        <v>0</v>
      </c>
      <c r="C71" s="20" t="s">
        <v>0</v>
      </c>
      <c r="D71" s="20" t="s">
        <v>0</v>
      </c>
      <c r="E71" s="20" t="s">
        <v>0</v>
      </c>
      <c r="F71" s="20" t="s">
        <v>0</v>
      </c>
      <c r="G71" s="20" t="s">
        <v>0</v>
      </c>
      <c r="H71" s="20" t="s">
        <v>0</v>
      </c>
      <c r="I71" s="20" t="s">
        <v>0</v>
      </c>
      <c r="J71" s="20" t="s">
        <v>0</v>
      </c>
      <c r="K71" s="20" t="s">
        <v>0</v>
      </c>
      <c r="L71" s="20" t="s">
        <v>0</v>
      </c>
      <c r="M71" s="90">
        <f>M72</f>
        <v>3000000</v>
      </c>
      <c r="N71" s="90">
        <f t="shared" ref="N71:O71" si="29">N72</f>
        <v>0</v>
      </c>
      <c r="O71" s="90">
        <f t="shared" si="29"/>
        <v>0</v>
      </c>
      <c r="P71" s="81">
        <f t="shared" si="3"/>
        <v>0</v>
      </c>
    </row>
    <row r="72" spans="1:16" s="15" customFormat="1" ht="60" x14ac:dyDescent="0.2">
      <c r="A72" s="12" t="s">
        <v>572</v>
      </c>
      <c r="B72" s="13" t="s">
        <v>25</v>
      </c>
      <c r="C72" s="13" t="s">
        <v>14</v>
      </c>
      <c r="D72" s="13" t="s">
        <v>379</v>
      </c>
      <c r="E72" s="13" t="s">
        <v>47</v>
      </c>
      <c r="F72" s="13" t="s">
        <v>50</v>
      </c>
      <c r="G72" s="13" t="s">
        <v>29</v>
      </c>
      <c r="H72" s="13" t="s">
        <v>381</v>
      </c>
      <c r="I72" s="13" t="s">
        <v>335</v>
      </c>
      <c r="J72" s="21" t="s">
        <v>570</v>
      </c>
      <c r="K72" s="14" t="s">
        <v>571</v>
      </c>
      <c r="L72" s="14" t="s">
        <v>57</v>
      </c>
      <c r="M72" s="91">
        <v>3000000</v>
      </c>
      <c r="N72" s="91">
        <v>0</v>
      </c>
      <c r="O72" s="91">
        <v>0</v>
      </c>
      <c r="P72" s="83">
        <f t="shared" si="3"/>
        <v>0</v>
      </c>
    </row>
    <row r="73" spans="1:16" s="15" customFormat="1" ht="47.25" x14ac:dyDescent="0.2">
      <c r="A73" s="16" t="s">
        <v>405</v>
      </c>
      <c r="B73" s="20" t="s">
        <v>0</v>
      </c>
      <c r="C73" s="20" t="s">
        <v>0</v>
      </c>
      <c r="D73" s="20" t="s">
        <v>0</v>
      </c>
      <c r="E73" s="20" t="s">
        <v>0</v>
      </c>
      <c r="F73" s="20" t="s">
        <v>0</v>
      </c>
      <c r="G73" s="20" t="s">
        <v>0</v>
      </c>
      <c r="H73" s="20" t="s">
        <v>0</v>
      </c>
      <c r="I73" s="20" t="s">
        <v>0</v>
      </c>
      <c r="J73" s="20" t="s">
        <v>0</v>
      </c>
      <c r="K73" s="20" t="s">
        <v>0</v>
      </c>
      <c r="L73" s="20" t="s">
        <v>0</v>
      </c>
      <c r="M73" s="90">
        <f>M74</f>
        <v>4000000</v>
      </c>
      <c r="N73" s="90">
        <f t="shared" ref="N73:O73" si="30">N74</f>
        <v>0</v>
      </c>
      <c r="O73" s="90">
        <f t="shared" si="30"/>
        <v>0</v>
      </c>
      <c r="P73" s="81">
        <f t="shared" si="3"/>
        <v>0</v>
      </c>
    </row>
    <row r="74" spans="1:16" s="15" customFormat="1" ht="47.25" x14ac:dyDescent="0.2">
      <c r="A74" s="12" t="s">
        <v>406</v>
      </c>
      <c r="B74" s="13" t="s">
        <v>25</v>
      </c>
      <c r="C74" s="13" t="s">
        <v>14</v>
      </c>
      <c r="D74" s="13" t="s">
        <v>379</v>
      </c>
      <c r="E74" s="13" t="s">
        <v>47</v>
      </c>
      <c r="F74" s="13" t="s">
        <v>50</v>
      </c>
      <c r="G74" s="13" t="s">
        <v>29</v>
      </c>
      <c r="H74" s="13" t="s">
        <v>381</v>
      </c>
      <c r="I74" s="13" t="s">
        <v>335</v>
      </c>
      <c r="J74" s="14" t="s">
        <v>358</v>
      </c>
      <c r="K74" s="14" t="s">
        <v>14</v>
      </c>
      <c r="L74" s="14" t="s">
        <v>57</v>
      </c>
      <c r="M74" s="91">
        <v>4000000</v>
      </c>
      <c r="N74" s="91">
        <v>0</v>
      </c>
      <c r="O74" s="91">
        <v>0</v>
      </c>
      <c r="P74" s="83">
        <f t="shared" ref="P74:P137" si="31">O74/M74</f>
        <v>0</v>
      </c>
    </row>
    <row r="75" spans="1:16" s="15" customFormat="1" ht="47.25" x14ac:dyDescent="0.2">
      <c r="A75" s="16" t="s">
        <v>407</v>
      </c>
      <c r="B75" s="20" t="s">
        <v>0</v>
      </c>
      <c r="C75" s="20" t="s">
        <v>0</v>
      </c>
      <c r="D75" s="20" t="s">
        <v>0</v>
      </c>
      <c r="E75" s="20" t="s">
        <v>0</v>
      </c>
      <c r="F75" s="20" t="s">
        <v>0</v>
      </c>
      <c r="G75" s="20" t="s">
        <v>0</v>
      </c>
      <c r="H75" s="20" t="s">
        <v>0</v>
      </c>
      <c r="I75" s="20" t="s">
        <v>0</v>
      </c>
      <c r="J75" s="20" t="s">
        <v>0</v>
      </c>
      <c r="K75" s="20" t="s">
        <v>0</v>
      </c>
      <c r="L75" s="20" t="s">
        <v>0</v>
      </c>
      <c r="M75" s="90">
        <f>M76</f>
        <v>1444000</v>
      </c>
      <c r="N75" s="90">
        <f t="shared" ref="N75:O75" si="32">N76</f>
        <v>0</v>
      </c>
      <c r="O75" s="90">
        <f t="shared" si="32"/>
        <v>0</v>
      </c>
      <c r="P75" s="81">
        <f t="shared" si="31"/>
        <v>0</v>
      </c>
    </row>
    <row r="76" spans="1:16" s="15" customFormat="1" ht="47.25" x14ac:dyDescent="0.2">
      <c r="A76" s="12" t="s">
        <v>408</v>
      </c>
      <c r="B76" s="13" t="s">
        <v>25</v>
      </c>
      <c r="C76" s="13" t="s">
        <v>14</v>
      </c>
      <c r="D76" s="13" t="s">
        <v>379</v>
      </c>
      <c r="E76" s="13" t="s">
        <v>47</v>
      </c>
      <c r="F76" s="13" t="s">
        <v>50</v>
      </c>
      <c r="G76" s="13" t="s">
        <v>29</v>
      </c>
      <c r="H76" s="13" t="s">
        <v>381</v>
      </c>
      <c r="I76" s="13" t="s">
        <v>335</v>
      </c>
      <c r="J76" s="14" t="s">
        <v>409</v>
      </c>
      <c r="K76" s="14" t="s">
        <v>14</v>
      </c>
      <c r="L76" s="14" t="s">
        <v>57</v>
      </c>
      <c r="M76" s="91">
        <v>1444000</v>
      </c>
      <c r="N76" s="91">
        <v>0</v>
      </c>
      <c r="O76" s="91">
        <v>0</v>
      </c>
      <c r="P76" s="83">
        <f t="shared" si="31"/>
        <v>0</v>
      </c>
    </row>
    <row r="77" spans="1:16" s="15" customFormat="1" ht="47.25" x14ac:dyDescent="0.2">
      <c r="A77" s="16" t="s">
        <v>410</v>
      </c>
      <c r="B77" s="20" t="s">
        <v>0</v>
      </c>
      <c r="C77" s="20" t="s">
        <v>0</v>
      </c>
      <c r="D77" s="20" t="s">
        <v>0</v>
      </c>
      <c r="E77" s="20" t="s">
        <v>0</v>
      </c>
      <c r="F77" s="20" t="s">
        <v>0</v>
      </c>
      <c r="G77" s="20" t="s">
        <v>0</v>
      </c>
      <c r="H77" s="20" t="s">
        <v>0</v>
      </c>
      <c r="I77" s="20" t="s">
        <v>0</v>
      </c>
      <c r="J77" s="20" t="s">
        <v>0</v>
      </c>
      <c r="K77" s="20" t="s">
        <v>0</v>
      </c>
      <c r="L77" s="20" t="s">
        <v>0</v>
      </c>
      <c r="M77" s="90">
        <f>M78</f>
        <v>1369115</v>
      </c>
      <c r="N77" s="90">
        <f t="shared" ref="N77:O77" si="33">N78</f>
        <v>0</v>
      </c>
      <c r="O77" s="90">
        <f t="shared" si="33"/>
        <v>0</v>
      </c>
      <c r="P77" s="81">
        <f t="shared" si="31"/>
        <v>0</v>
      </c>
    </row>
    <row r="78" spans="1:16" s="15" customFormat="1" ht="63" x14ac:dyDescent="0.2">
      <c r="A78" s="12" t="s">
        <v>411</v>
      </c>
      <c r="B78" s="13" t="s">
        <v>25</v>
      </c>
      <c r="C78" s="13" t="s">
        <v>14</v>
      </c>
      <c r="D78" s="13" t="s">
        <v>379</v>
      </c>
      <c r="E78" s="13" t="s">
        <v>47</v>
      </c>
      <c r="F78" s="13" t="s">
        <v>50</v>
      </c>
      <c r="G78" s="13" t="s">
        <v>29</v>
      </c>
      <c r="H78" s="13" t="s">
        <v>381</v>
      </c>
      <c r="I78" s="13" t="s">
        <v>335</v>
      </c>
      <c r="J78" s="14" t="s">
        <v>354</v>
      </c>
      <c r="K78" s="14" t="s">
        <v>412</v>
      </c>
      <c r="L78" s="14" t="s">
        <v>57</v>
      </c>
      <c r="M78" s="91">
        <v>1369115</v>
      </c>
      <c r="N78" s="91">
        <v>0</v>
      </c>
      <c r="O78" s="91">
        <v>0</v>
      </c>
      <c r="P78" s="83">
        <f t="shared" si="31"/>
        <v>0</v>
      </c>
    </row>
    <row r="79" spans="1:16" s="15" customFormat="1" ht="31.5" customHeight="1" x14ac:dyDescent="0.2">
      <c r="A79" s="16" t="s">
        <v>413</v>
      </c>
      <c r="B79" s="20" t="s">
        <v>0</v>
      </c>
      <c r="C79" s="20" t="s">
        <v>0</v>
      </c>
      <c r="D79" s="20" t="s">
        <v>0</v>
      </c>
      <c r="E79" s="20" t="s">
        <v>0</v>
      </c>
      <c r="F79" s="20" t="s">
        <v>0</v>
      </c>
      <c r="G79" s="20" t="s">
        <v>0</v>
      </c>
      <c r="H79" s="20" t="s">
        <v>0</v>
      </c>
      <c r="I79" s="20" t="s">
        <v>0</v>
      </c>
      <c r="J79" s="20" t="s">
        <v>0</v>
      </c>
      <c r="K79" s="20" t="s">
        <v>0</v>
      </c>
      <c r="L79" s="20" t="s">
        <v>0</v>
      </c>
      <c r="M79" s="90">
        <f>SUM(M80:M81)</f>
        <v>3300000</v>
      </c>
      <c r="N79" s="90">
        <f t="shared" ref="N79:O79" si="34">SUM(N80:N81)</f>
        <v>0</v>
      </c>
      <c r="O79" s="90">
        <f t="shared" si="34"/>
        <v>0</v>
      </c>
      <c r="P79" s="81">
        <f t="shared" si="31"/>
        <v>0</v>
      </c>
    </row>
    <row r="80" spans="1:16" s="15" customFormat="1" ht="47.25" x14ac:dyDescent="0.2">
      <c r="A80" s="12" t="s">
        <v>574</v>
      </c>
      <c r="B80" s="13" t="s">
        <v>25</v>
      </c>
      <c r="C80" s="13" t="s">
        <v>14</v>
      </c>
      <c r="D80" s="13" t="s">
        <v>379</v>
      </c>
      <c r="E80" s="13" t="s">
        <v>47</v>
      </c>
      <c r="F80" s="13" t="s">
        <v>50</v>
      </c>
      <c r="G80" s="13" t="s">
        <v>29</v>
      </c>
      <c r="H80" s="13" t="s">
        <v>381</v>
      </c>
      <c r="I80" s="13" t="s">
        <v>335</v>
      </c>
      <c r="J80" s="14" t="s">
        <v>366</v>
      </c>
      <c r="K80" s="14" t="s">
        <v>573</v>
      </c>
      <c r="L80" s="14" t="s">
        <v>57</v>
      </c>
      <c r="M80" s="91">
        <v>2755000</v>
      </c>
      <c r="N80" s="91">
        <v>0</v>
      </c>
      <c r="O80" s="91">
        <v>0</v>
      </c>
      <c r="P80" s="83">
        <f t="shared" si="31"/>
        <v>0</v>
      </c>
    </row>
    <row r="81" spans="1:16" s="15" customFormat="1" ht="47.25" x14ac:dyDescent="0.2">
      <c r="A81" s="12" t="s">
        <v>575</v>
      </c>
      <c r="B81" s="13" t="s">
        <v>25</v>
      </c>
      <c r="C81" s="13" t="s">
        <v>14</v>
      </c>
      <c r="D81" s="13" t="s">
        <v>379</v>
      </c>
      <c r="E81" s="13" t="s">
        <v>47</v>
      </c>
      <c r="F81" s="13" t="s">
        <v>50</v>
      </c>
      <c r="G81" s="13" t="s">
        <v>29</v>
      </c>
      <c r="H81" s="13" t="s">
        <v>381</v>
      </c>
      <c r="I81" s="13" t="s">
        <v>335</v>
      </c>
      <c r="J81" s="14" t="s">
        <v>354</v>
      </c>
      <c r="K81" s="14">
        <v>1</v>
      </c>
      <c r="L81" s="14" t="s">
        <v>57</v>
      </c>
      <c r="M81" s="91">
        <v>545000</v>
      </c>
      <c r="N81" s="91">
        <v>0</v>
      </c>
      <c r="O81" s="91">
        <v>0</v>
      </c>
      <c r="P81" s="83">
        <f t="shared" si="31"/>
        <v>0</v>
      </c>
    </row>
    <row r="82" spans="1:16" s="15" customFormat="1" ht="31.5" x14ac:dyDescent="0.2">
      <c r="A82" s="16" t="s">
        <v>414</v>
      </c>
      <c r="B82" s="20" t="s">
        <v>0</v>
      </c>
      <c r="C82" s="20" t="s">
        <v>0</v>
      </c>
      <c r="D82" s="20" t="s">
        <v>0</v>
      </c>
      <c r="E82" s="20" t="s">
        <v>0</v>
      </c>
      <c r="F82" s="20" t="s">
        <v>0</v>
      </c>
      <c r="G82" s="20" t="s">
        <v>0</v>
      </c>
      <c r="H82" s="20" t="s">
        <v>0</v>
      </c>
      <c r="I82" s="20" t="s">
        <v>0</v>
      </c>
      <c r="J82" s="20" t="s">
        <v>0</v>
      </c>
      <c r="K82" s="20" t="s">
        <v>0</v>
      </c>
      <c r="L82" s="20" t="s">
        <v>0</v>
      </c>
      <c r="M82" s="90">
        <f>M83</f>
        <v>2850000</v>
      </c>
      <c r="N82" s="90">
        <f t="shared" ref="N82:O82" si="35">N83</f>
        <v>0</v>
      </c>
      <c r="O82" s="90">
        <f t="shared" si="35"/>
        <v>0</v>
      </c>
      <c r="P82" s="81">
        <f t="shared" si="31"/>
        <v>0</v>
      </c>
    </row>
    <row r="83" spans="1:16" s="15" customFormat="1" ht="47.25" x14ac:dyDescent="0.2">
      <c r="A83" s="12" t="s">
        <v>415</v>
      </c>
      <c r="B83" s="13" t="s">
        <v>25</v>
      </c>
      <c r="C83" s="13" t="s">
        <v>14</v>
      </c>
      <c r="D83" s="13" t="s">
        <v>379</v>
      </c>
      <c r="E83" s="13" t="s">
        <v>47</v>
      </c>
      <c r="F83" s="13" t="s">
        <v>50</v>
      </c>
      <c r="G83" s="13" t="s">
        <v>29</v>
      </c>
      <c r="H83" s="13" t="s">
        <v>381</v>
      </c>
      <c r="I83" s="13" t="s">
        <v>335</v>
      </c>
      <c r="J83" s="14" t="s">
        <v>358</v>
      </c>
      <c r="K83" s="14" t="s">
        <v>14</v>
      </c>
      <c r="L83" s="14" t="s">
        <v>57</v>
      </c>
      <c r="M83" s="91">
        <v>2850000</v>
      </c>
      <c r="N83" s="91">
        <v>0</v>
      </c>
      <c r="O83" s="91">
        <v>0</v>
      </c>
      <c r="P83" s="83">
        <f t="shared" si="31"/>
        <v>0</v>
      </c>
    </row>
    <row r="84" spans="1:16" s="15" customFormat="1" ht="63" x14ac:dyDescent="0.2">
      <c r="A84" s="16" t="s">
        <v>416</v>
      </c>
      <c r="B84" s="17" t="s">
        <v>25</v>
      </c>
      <c r="C84" s="17" t="s">
        <v>15</v>
      </c>
      <c r="D84" s="17" t="s">
        <v>0</v>
      </c>
      <c r="E84" s="17" t="s">
        <v>0</v>
      </c>
      <c r="F84" s="17" t="s">
        <v>0</v>
      </c>
      <c r="G84" s="17" t="s">
        <v>0</v>
      </c>
      <c r="H84" s="18" t="s">
        <v>0</v>
      </c>
      <c r="I84" s="18" t="s">
        <v>0</v>
      </c>
      <c r="J84" s="18" t="s">
        <v>0</v>
      </c>
      <c r="K84" s="18" t="s">
        <v>0</v>
      </c>
      <c r="L84" s="18" t="s">
        <v>0</v>
      </c>
      <c r="M84" s="90">
        <f t="shared" ref="M84:M89" si="36">M85</f>
        <v>275559873.5</v>
      </c>
      <c r="N84" s="90">
        <f t="shared" ref="N84:O89" si="37">N85</f>
        <v>0</v>
      </c>
      <c r="O84" s="90">
        <f t="shared" si="37"/>
        <v>0</v>
      </c>
      <c r="P84" s="81">
        <f t="shared" si="31"/>
        <v>0</v>
      </c>
    </row>
    <row r="85" spans="1:16" s="15" customFormat="1" ht="63" x14ac:dyDescent="0.2">
      <c r="A85" s="16" t="s">
        <v>417</v>
      </c>
      <c r="B85" s="17" t="s">
        <v>25</v>
      </c>
      <c r="C85" s="17" t="s">
        <v>15</v>
      </c>
      <c r="D85" s="17" t="s">
        <v>327</v>
      </c>
      <c r="E85" s="17" t="s">
        <v>0</v>
      </c>
      <c r="F85" s="17" t="s">
        <v>0</v>
      </c>
      <c r="G85" s="17" t="s">
        <v>0</v>
      </c>
      <c r="H85" s="18" t="s">
        <v>0</v>
      </c>
      <c r="I85" s="18" t="s">
        <v>0</v>
      </c>
      <c r="J85" s="18" t="s">
        <v>0</v>
      </c>
      <c r="K85" s="18" t="s">
        <v>0</v>
      </c>
      <c r="L85" s="18" t="s">
        <v>0</v>
      </c>
      <c r="M85" s="90">
        <f t="shared" si="36"/>
        <v>275559873.5</v>
      </c>
      <c r="N85" s="90">
        <f t="shared" si="37"/>
        <v>0</v>
      </c>
      <c r="O85" s="90">
        <f t="shared" si="37"/>
        <v>0</v>
      </c>
      <c r="P85" s="81">
        <f t="shared" si="31"/>
        <v>0</v>
      </c>
    </row>
    <row r="86" spans="1:16" s="15" customFormat="1" ht="63" x14ac:dyDescent="0.2">
      <c r="A86" s="16" t="s">
        <v>46</v>
      </c>
      <c r="B86" s="17" t="s">
        <v>25</v>
      </c>
      <c r="C86" s="17" t="s">
        <v>15</v>
      </c>
      <c r="D86" s="17" t="s">
        <v>327</v>
      </c>
      <c r="E86" s="17" t="s">
        <v>47</v>
      </c>
      <c r="F86" s="17" t="s">
        <v>0</v>
      </c>
      <c r="G86" s="17" t="s">
        <v>0</v>
      </c>
      <c r="H86" s="18" t="s">
        <v>0</v>
      </c>
      <c r="I86" s="18" t="s">
        <v>0</v>
      </c>
      <c r="J86" s="18" t="s">
        <v>0</v>
      </c>
      <c r="K86" s="18" t="s">
        <v>0</v>
      </c>
      <c r="L86" s="18" t="s">
        <v>0</v>
      </c>
      <c r="M86" s="90">
        <f t="shared" si="36"/>
        <v>275559873.5</v>
      </c>
      <c r="N86" s="90">
        <f t="shared" si="37"/>
        <v>0</v>
      </c>
      <c r="O86" s="90">
        <f t="shared" si="37"/>
        <v>0</v>
      </c>
      <c r="P86" s="81">
        <f t="shared" si="31"/>
        <v>0</v>
      </c>
    </row>
    <row r="87" spans="1:16" s="15" customFormat="1" ht="17.25" customHeight="1" x14ac:dyDescent="0.2">
      <c r="A87" s="19" t="s">
        <v>49</v>
      </c>
      <c r="B87" s="17" t="s">
        <v>25</v>
      </c>
      <c r="C87" s="17" t="s">
        <v>15</v>
      </c>
      <c r="D87" s="17" t="s">
        <v>327</v>
      </c>
      <c r="E87" s="17" t="s">
        <v>47</v>
      </c>
      <c r="F87" s="17" t="s">
        <v>50</v>
      </c>
      <c r="G87" s="17" t="s">
        <v>0</v>
      </c>
      <c r="H87" s="17" t="s">
        <v>0</v>
      </c>
      <c r="I87" s="17" t="s">
        <v>0</v>
      </c>
      <c r="J87" s="17" t="s">
        <v>0</v>
      </c>
      <c r="K87" s="17" t="s">
        <v>0</v>
      </c>
      <c r="L87" s="17" t="s">
        <v>0</v>
      </c>
      <c r="M87" s="90">
        <f t="shared" si="36"/>
        <v>275559873.5</v>
      </c>
      <c r="N87" s="90">
        <f t="shared" si="37"/>
        <v>0</v>
      </c>
      <c r="O87" s="90">
        <f t="shared" si="37"/>
        <v>0</v>
      </c>
      <c r="P87" s="81">
        <f t="shared" si="31"/>
        <v>0</v>
      </c>
    </row>
    <row r="88" spans="1:16" s="15" customFormat="1" ht="15.75" x14ac:dyDescent="0.2">
      <c r="A88" s="19" t="s">
        <v>51</v>
      </c>
      <c r="B88" s="17" t="s">
        <v>25</v>
      </c>
      <c r="C88" s="17" t="s">
        <v>15</v>
      </c>
      <c r="D88" s="17" t="s">
        <v>327</v>
      </c>
      <c r="E88" s="17" t="s">
        <v>47</v>
      </c>
      <c r="F88" s="17" t="s">
        <v>50</v>
      </c>
      <c r="G88" s="17" t="s">
        <v>29</v>
      </c>
      <c r="H88" s="17" t="s">
        <v>0</v>
      </c>
      <c r="I88" s="17" t="s">
        <v>0</v>
      </c>
      <c r="J88" s="17" t="s">
        <v>0</v>
      </c>
      <c r="K88" s="17" t="s">
        <v>0</v>
      </c>
      <c r="L88" s="17" t="s">
        <v>0</v>
      </c>
      <c r="M88" s="90">
        <f t="shared" si="36"/>
        <v>275559873.5</v>
      </c>
      <c r="N88" s="90">
        <f t="shared" si="37"/>
        <v>0</v>
      </c>
      <c r="O88" s="90">
        <f t="shared" si="37"/>
        <v>0</v>
      </c>
      <c r="P88" s="81">
        <f t="shared" si="31"/>
        <v>0</v>
      </c>
    </row>
    <row r="89" spans="1:16" s="15" customFormat="1" ht="47.25" x14ac:dyDescent="0.2">
      <c r="A89" s="16" t="s">
        <v>380</v>
      </c>
      <c r="B89" s="17" t="s">
        <v>25</v>
      </c>
      <c r="C89" s="17" t="s">
        <v>15</v>
      </c>
      <c r="D89" s="17" t="s">
        <v>327</v>
      </c>
      <c r="E89" s="17" t="s">
        <v>47</v>
      </c>
      <c r="F89" s="17" t="s">
        <v>50</v>
      </c>
      <c r="G89" s="17" t="s">
        <v>29</v>
      </c>
      <c r="H89" s="17" t="s">
        <v>381</v>
      </c>
      <c r="I89" s="18" t="s">
        <v>0</v>
      </c>
      <c r="J89" s="18" t="s">
        <v>0</v>
      </c>
      <c r="K89" s="18" t="s">
        <v>0</v>
      </c>
      <c r="L89" s="18" t="s">
        <v>0</v>
      </c>
      <c r="M89" s="90">
        <f t="shared" si="36"/>
        <v>275559873.5</v>
      </c>
      <c r="N89" s="90">
        <f t="shared" si="37"/>
        <v>0</v>
      </c>
      <c r="O89" s="90">
        <f t="shared" si="37"/>
        <v>0</v>
      </c>
      <c r="P89" s="81">
        <f t="shared" si="31"/>
        <v>0</v>
      </c>
    </row>
    <row r="90" spans="1:16" s="15" customFormat="1" ht="63" x14ac:dyDescent="0.2">
      <c r="A90" s="16" t="s">
        <v>334</v>
      </c>
      <c r="B90" s="17" t="s">
        <v>25</v>
      </c>
      <c r="C90" s="17" t="s">
        <v>15</v>
      </c>
      <c r="D90" s="17" t="s">
        <v>327</v>
      </c>
      <c r="E90" s="17" t="s">
        <v>47</v>
      </c>
      <c r="F90" s="17" t="s">
        <v>50</v>
      </c>
      <c r="G90" s="17" t="s">
        <v>29</v>
      </c>
      <c r="H90" s="17" t="s">
        <v>381</v>
      </c>
      <c r="I90" s="17" t="s">
        <v>335</v>
      </c>
      <c r="J90" s="17" t="s">
        <v>0</v>
      </c>
      <c r="K90" s="17" t="s">
        <v>0</v>
      </c>
      <c r="L90" s="17" t="s">
        <v>0</v>
      </c>
      <c r="M90" s="90">
        <f>M91+M93+M95+M97</f>
        <v>275559873.5</v>
      </c>
      <c r="N90" s="90">
        <f t="shared" ref="N90:O90" si="38">N91+N93+N95+N97</f>
        <v>0</v>
      </c>
      <c r="O90" s="90">
        <f t="shared" si="38"/>
        <v>0</v>
      </c>
      <c r="P90" s="81">
        <f t="shared" si="31"/>
        <v>0</v>
      </c>
    </row>
    <row r="91" spans="1:16" s="15" customFormat="1" ht="31.5" x14ac:dyDescent="0.2">
      <c r="A91" s="16" t="s">
        <v>418</v>
      </c>
      <c r="B91" s="20" t="s">
        <v>0</v>
      </c>
      <c r="C91" s="20" t="s">
        <v>0</v>
      </c>
      <c r="D91" s="20" t="s">
        <v>0</v>
      </c>
      <c r="E91" s="20" t="s">
        <v>0</v>
      </c>
      <c r="F91" s="20" t="s">
        <v>0</v>
      </c>
      <c r="G91" s="20" t="s">
        <v>0</v>
      </c>
      <c r="H91" s="20" t="s">
        <v>0</v>
      </c>
      <c r="I91" s="20" t="s">
        <v>0</v>
      </c>
      <c r="J91" s="20" t="s">
        <v>0</v>
      </c>
      <c r="K91" s="20" t="s">
        <v>0</v>
      </c>
      <c r="L91" s="20" t="s">
        <v>0</v>
      </c>
      <c r="M91" s="90">
        <f>M92</f>
        <v>90000000</v>
      </c>
      <c r="N91" s="90">
        <f t="shared" ref="N91:O91" si="39">N92</f>
        <v>0</v>
      </c>
      <c r="O91" s="90">
        <f t="shared" si="39"/>
        <v>0</v>
      </c>
      <c r="P91" s="81">
        <f t="shared" si="31"/>
        <v>0</v>
      </c>
    </row>
    <row r="92" spans="1:16" s="15" customFormat="1" ht="47.25" x14ac:dyDescent="0.2">
      <c r="A92" s="12" t="s">
        <v>419</v>
      </c>
      <c r="B92" s="13" t="s">
        <v>25</v>
      </c>
      <c r="C92" s="13" t="s">
        <v>15</v>
      </c>
      <c r="D92" s="13" t="s">
        <v>327</v>
      </c>
      <c r="E92" s="13" t="s">
        <v>47</v>
      </c>
      <c r="F92" s="13" t="s">
        <v>50</v>
      </c>
      <c r="G92" s="13" t="s">
        <v>29</v>
      </c>
      <c r="H92" s="13" t="s">
        <v>381</v>
      </c>
      <c r="I92" s="13" t="s">
        <v>335</v>
      </c>
      <c r="J92" s="14" t="s">
        <v>420</v>
      </c>
      <c r="K92" s="14" t="s">
        <v>421</v>
      </c>
      <c r="L92" s="14" t="s">
        <v>57</v>
      </c>
      <c r="M92" s="91">
        <v>90000000</v>
      </c>
      <c r="N92" s="91">
        <v>0</v>
      </c>
      <c r="O92" s="91">
        <v>0</v>
      </c>
      <c r="P92" s="83">
        <f t="shared" si="31"/>
        <v>0</v>
      </c>
    </row>
    <row r="93" spans="1:16" s="15" customFormat="1" ht="47.25" x14ac:dyDescent="0.2">
      <c r="A93" s="16" t="s">
        <v>427</v>
      </c>
      <c r="B93" s="20" t="s">
        <v>0</v>
      </c>
      <c r="C93" s="20" t="s">
        <v>0</v>
      </c>
      <c r="D93" s="20" t="s">
        <v>0</v>
      </c>
      <c r="E93" s="20" t="s">
        <v>0</v>
      </c>
      <c r="F93" s="20" t="s">
        <v>0</v>
      </c>
      <c r="G93" s="20" t="s">
        <v>0</v>
      </c>
      <c r="H93" s="20" t="s">
        <v>0</v>
      </c>
      <c r="I93" s="20" t="s">
        <v>0</v>
      </c>
      <c r="J93" s="20" t="s">
        <v>0</v>
      </c>
      <c r="K93" s="20" t="s">
        <v>0</v>
      </c>
      <c r="L93" s="20" t="s">
        <v>0</v>
      </c>
      <c r="M93" s="90">
        <f>M94</f>
        <v>70000000</v>
      </c>
      <c r="N93" s="90">
        <f t="shared" ref="N93:O93" si="40">N94</f>
        <v>0</v>
      </c>
      <c r="O93" s="90">
        <f t="shared" si="40"/>
        <v>0</v>
      </c>
      <c r="P93" s="81">
        <f t="shared" si="31"/>
        <v>0</v>
      </c>
    </row>
    <row r="94" spans="1:16" s="15" customFormat="1" ht="47.25" x14ac:dyDescent="0.2">
      <c r="A94" s="12" t="s">
        <v>428</v>
      </c>
      <c r="B94" s="13" t="s">
        <v>25</v>
      </c>
      <c r="C94" s="13" t="s">
        <v>15</v>
      </c>
      <c r="D94" s="13" t="s">
        <v>327</v>
      </c>
      <c r="E94" s="13" t="s">
        <v>47</v>
      </c>
      <c r="F94" s="13" t="s">
        <v>50</v>
      </c>
      <c r="G94" s="13" t="s">
        <v>29</v>
      </c>
      <c r="H94" s="13" t="s">
        <v>381</v>
      </c>
      <c r="I94" s="13" t="s">
        <v>335</v>
      </c>
      <c r="J94" s="14" t="s">
        <v>420</v>
      </c>
      <c r="K94" s="14" t="s">
        <v>429</v>
      </c>
      <c r="L94" s="14" t="s">
        <v>57</v>
      </c>
      <c r="M94" s="91">
        <v>70000000</v>
      </c>
      <c r="N94" s="91">
        <v>0</v>
      </c>
      <c r="O94" s="91">
        <v>0</v>
      </c>
      <c r="P94" s="83">
        <f t="shared" si="31"/>
        <v>0</v>
      </c>
    </row>
    <row r="95" spans="1:16" s="15" customFormat="1" ht="47.25" x14ac:dyDescent="0.2">
      <c r="A95" s="16" t="s">
        <v>567</v>
      </c>
      <c r="B95" s="20" t="s">
        <v>0</v>
      </c>
      <c r="C95" s="20" t="s">
        <v>0</v>
      </c>
      <c r="D95" s="20" t="s">
        <v>0</v>
      </c>
      <c r="E95" s="20" t="s">
        <v>0</v>
      </c>
      <c r="F95" s="20" t="s">
        <v>0</v>
      </c>
      <c r="G95" s="20" t="s">
        <v>0</v>
      </c>
      <c r="H95" s="20" t="s">
        <v>0</v>
      </c>
      <c r="I95" s="20" t="s">
        <v>0</v>
      </c>
      <c r="J95" s="20" t="s">
        <v>0</v>
      </c>
      <c r="K95" s="20" t="s">
        <v>0</v>
      </c>
      <c r="L95" s="20" t="s">
        <v>0</v>
      </c>
      <c r="M95" s="90">
        <f>M96</f>
        <v>25559873.5</v>
      </c>
      <c r="N95" s="90">
        <f t="shared" ref="N95:O95" si="41">N96</f>
        <v>0</v>
      </c>
      <c r="O95" s="90">
        <f t="shared" si="41"/>
        <v>0</v>
      </c>
      <c r="P95" s="81">
        <f t="shared" si="31"/>
        <v>0</v>
      </c>
    </row>
    <row r="96" spans="1:16" s="15" customFormat="1" ht="31.5" x14ac:dyDescent="0.2">
      <c r="A96" s="12" t="s">
        <v>422</v>
      </c>
      <c r="B96" s="13" t="s">
        <v>25</v>
      </c>
      <c r="C96" s="13" t="s">
        <v>15</v>
      </c>
      <c r="D96" s="13" t="s">
        <v>327</v>
      </c>
      <c r="E96" s="13" t="s">
        <v>47</v>
      </c>
      <c r="F96" s="13" t="s">
        <v>50</v>
      </c>
      <c r="G96" s="13" t="s">
        <v>29</v>
      </c>
      <c r="H96" s="13" t="s">
        <v>381</v>
      </c>
      <c r="I96" s="13" t="s">
        <v>335</v>
      </c>
      <c r="J96" s="14" t="s">
        <v>423</v>
      </c>
      <c r="K96" s="14">
        <v>400</v>
      </c>
      <c r="L96" s="14" t="s">
        <v>57</v>
      </c>
      <c r="M96" s="91">
        <v>25559873.5</v>
      </c>
      <c r="N96" s="91">
        <v>0</v>
      </c>
      <c r="O96" s="91">
        <v>0</v>
      </c>
      <c r="P96" s="83">
        <f t="shared" si="31"/>
        <v>0</v>
      </c>
    </row>
    <row r="97" spans="1:16" s="15" customFormat="1" ht="31.5" x14ac:dyDescent="0.2">
      <c r="A97" s="16" t="s">
        <v>368</v>
      </c>
      <c r="B97" s="20" t="s">
        <v>0</v>
      </c>
      <c r="C97" s="20" t="s">
        <v>0</v>
      </c>
      <c r="D97" s="20" t="s">
        <v>0</v>
      </c>
      <c r="E97" s="20" t="s">
        <v>0</v>
      </c>
      <c r="F97" s="20" t="s">
        <v>0</v>
      </c>
      <c r="G97" s="20" t="s">
        <v>0</v>
      </c>
      <c r="H97" s="20" t="s">
        <v>0</v>
      </c>
      <c r="I97" s="20" t="s">
        <v>0</v>
      </c>
      <c r="J97" s="20" t="s">
        <v>0</v>
      </c>
      <c r="K97" s="20" t="s">
        <v>0</v>
      </c>
      <c r="L97" s="20" t="s">
        <v>0</v>
      </c>
      <c r="M97" s="90">
        <f>M98</f>
        <v>90000000</v>
      </c>
      <c r="N97" s="90">
        <f t="shared" ref="N97:O97" si="42">N98</f>
        <v>0</v>
      </c>
      <c r="O97" s="90">
        <f t="shared" si="42"/>
        <v>0</v>
      </c>
      <c r="P97" s="81">
        <f t="shared" si="31"/>
        <v>0</v>
      </c>
    </row>
    <row r="98" spans="1:16" s="15" customFormat="1" ht="31.5" x14ac:dyDescent="0.2">
      <c r="A98" s="12" t="s">
        <v>425</v>
      </c>
      <c r="B98" s="13" t="s">
        <v>25</v>
      </c>
      <c r="C98" s="13" t="s">
        <v>15</v>
      </c>
      <c r="D98" s="13" t="s">
        <v>327</v>
      </c>
      <c r="E98" s="13" t="s">
        <v>47</v>
      </c>
      <c r="F98" s="13" t="s">
        <v>50</v>
      </c>
      <c r="G98" s="13" t="s">
        <v>29</v>
      </c>
      <c r="H98" s="13" t="s">
        <v>381</v>
      </c>
      <c r="I98" s="13" t="s">
        <v>335</v>
      </c>
      <c r="J98" s="14" t="s">
        <v>420</v>
      </c>
      <c r="K98" s="14" t="s">
        <v>426</v>
      </c>
      <c r="L98" s="14" t="s">
        <v>57</v>
      </c>
      <c r="M98" s="91">
        <v>90000000</v>
      </c>
      <c r="N98" s="91">
        <v>0</v>
      </c>
      <c r="O98" s="91">
        <v>0</v>
      </c>
      <c r="P98" s="83">
        <f t="shared" si="31"/>
        <v>0</v>
      </c>
    </row>
    <row r="99" spans="1:16" ht="32.25" customHeight="1" x14ac:dyDescent="0.2">
      <c r="A99" s="4" t="s">
        <v>170</v>
      </c>
      <c r="B99" s="5" t="s">
        <v>151</v>
      </c>
      <c r="C99" s="5" t="s">
        <v>0</v>
      </c>
      <c r="D99" s="5" t="s">
        <v>0</v>
      </c>
      <c r="E99" s="5" t="s">
        <v>0</v>
      </c>
      <c r="F99" s="5" t="s">
        <v>0</v>
      </c>
      <c r="G99" s="5" t="s">
        <v>0</v>
      </c>
      <c r="H99" s="6" t="s">
        <v>0</v>
      </c>
      <c r="I99" s="6" t="s">
        <v>0</v>
      </c>
      <c r="J99" s="6" t="s">
        <v>0</v>
      </c>
      <c r="K99" s="6" t="s">
        <v>0</v>
      </c>
      <c r="L99" s="6" t="s">
        <v>0</v>
      </c>
      <c r="M99" s="88">
        <f t="shared" ref="M99:M106" si="43">M100</f>
        <v>14221982</v>
      </c>
      <c r="N99" s="88">
        <f t="shared" ref="N99:O106" si="44">N100</f>
        <v>0</v>
      </c>
      <c r="O99" s="88">
        <f t="shared" si="44"/>
        <v>0</v>
      </c>
      <c r="P99" s="81">
        <f t="shared" si="31"/>
        <v>0</v>
      </c>
    </row>
    <row r="100" spans="1:16" ht="32.25" customHeight="1" x14ac:dyDescent="0.2">
      <c r="A100" s="4" t="s">
        <v>171</v>
      </c>
      <c r="B100" s="5" t="s">
        <v>151</v>
      </c>
      <c r="C100" s="5" t="s">
        <v>31</v>
      </c>
      <c r="D100" s="5" t="s">
        <v>25</v>
      </c>
      <c r="E100" s="5" t="s">
        <v>0</v>
      </c>
      <c r="F100" s="5" t="s">
        <v>0</v>
      </c>
      <c r="G100" s="5" t="s">
        <v>0</v>
      </c>
      <c r="H100" s="6" t="s">
        <v>0</v>
      </c>
      <c r="I100" s="6" t="s">
        <v>0</v>
      </c>
      <c r="J100" s="6" t="s">
        <v>0</v>
      </c>
      <c r="K100" s="6" t="s">
        <v>0</v>
      </c>
      <c r="L100" s="6" t="s">
        <v>0</v>
      </c>
      <c r="M100" s="88">
        <f t="shared" si="43"/>
        <v>14221982</v>
      </c>
      <c r="N100" s="88">
        <f t="shared" si="44"/>
        <v>0</v>
      </c>
      <c r="O100" s="88">
        <f t="shared" si="44"/>
        <v>0</v>
      </c>
      <c r="P100" s="81">
        <f t="shared" si="31"/>
        <v>0</v>
      </c>
    </row>
    <row r="101" spans="1:16" ht="32.25" customHeight="1" x14ac:dyDescent="0.2">
      <c r="A101" s="4" t="s">
        <v>32</v>
      </c>
      <c r="B101" s="5" t="s">
        <v>151</v>
      </c>
      <c r="C101" s="5" t="s">
        <v>31</v>
      </c>
      <c r="D101" s="5" t="s">
        <v>25</v>
      </c>
      <c r="E101" s="5" t="s">
        <v>33</v>
      </c>
      <c r="F101" s="5" t="s">
        <v>0</v>
      </c>
      <c r="G101" s="5" t="s">
        <v>0</v>
      </c>
      <c r="H101" s="6" t="s">
        <v>0</v>
      </c>
      <c r="I101" s="6" t="s">
        <v>0</v>
      </c>
      <c r="J101" s="6" t="s">
        <v>0</v>
      </c>
      <c r="K101" s="6" t="s">
        <v>0</v>
      </c>
      <c r="L101" s="6" t="s">
        <v>0</v>
      </c>
      <c r="M101" s="88">
        <f t="shared" si="43"/>
        <v>14221982</v>
      </c>
      <c r="N101" s="88">
        <f t="shared" si="44"/>
        <v>0</v>
      </c>
      <c r="O101" s="88">
        <f t="shared" si="44"/>
        <v>0</v>
      </c>
      <c r="P101" s="81">
        <f t="shared" si="31"/>
        <v>0</v>
      </c>
    </row>
    <row r="102" spans="1:16" ht="15" customHeight="1" x14ac:dyDescent="0.2">
      <c r="A102" s="7" t="s">
        <v>175</v>
      </c>
      <c r="B102" s="5" t="s">
        <v>151</v>
      </c>
      <c r="C102" s="5" t="s">
        <v>31</v>
      </c>
      <c r="D102" s="5" t="s">
        <v>25</v>
      </c>
      <c r="E102" s="5" t="s">
        <v>33</v>
      </c>
      <c r="F102" s="5" t="s">
        <v>176</v>
      </c>
      <c r="G102" s="5" t="s">
        <v>0</v>
      </c>
      <c r="H102" s="5" t="s">
        <v>0</v>
      </c>
      <c r="I102" s="5" t="s">
        <v>0</v>
      </c>
      <c r="J102" s="5" t="s">
        <v>0</v>
      </c>
      <c r="K102" s="5" t="s">
        <v>0</v>
      </c>
      <c r="L102" s="5" t="s">
        <v>0</v>
      </c>
      <c r="M102" s="88">
        <f t="shared" si="43"/>
        <v>14221982</v>
      </c>
      <c r="N102" s="88">
        <f t="shared" si="44"/>
        <v>0</v>
      </c>
      <c r="O102" s="88">
        <f t="shared" si="44"/>
        <v>0</v>
      </c>
      <c r="P102" s="81">
        <f t="shared" si="31"/>
        <v>0</v>
      </c>
    </row>
    <row r="103" spans="1:16" ht="15" customHeight="1" x14ac:dyDescent="0.2">
      <c r="A103" s="7" t="s">
        <v>177</v>
      </c>
      <c r="B103" s="5" t="s">
        <v>151</v>
      </c>
      <c r="C103" s="5" t="s">
        <v>31</v>
      </c>
      <c r="D103" s="5" t="s">
        <v>25</v>
      </c>
      <c r="E103" s="5" t="s">
        <v>33</v>
      </c>
      <c r="F103" s="5" t="s">
        <v>176</v>
      </c>
      <c r="G103" s="5" t="s">
        <v>127</v>
      </c>
      <c r="H103" s="5" t="s">
        <v>0</v>
      </c>
      <c r="I103" s="5" t="s">
        <v>0</v>
      </c>
      <c r="J103" s="5" t="s">
        <v>0</v>
      </c>
      <c r="K103" s="5" t="s">
        <v>0</v>
      </c>
      <c r="L103" s="5" t="s">
        <v>0</v>
      </c>
      <c r="M103" s="88">
        <f t="shared" si="43"/>
        <v>14221982</v>
      </c>
      <c r="N103" s="88">
        <f t="shared" si="44"/>
        <v>0</v>
      </c>
      <c r="O103" s="88">
        <f t="shared" si="44"/>
        <v>0</v>
      </c>
      <c r="P103" s="81">
        <f t="shared" si="31"/>
        <v>0</v>
      </c>
    </row>
    <row r="104" spans="1:16" ht="48.95" customHeight="1" x14ac:dyDescent="0.2">
      <c r="A104" s="4" t="s">
        <v>380</v>
      </c>
      <c r="B104" s="5" t="s">
        <v>151</v>
      </c>
      <c r="C104" s="5" t="s">
        <v>31</v>
      </c>
      <c r="D104" s="5" t="s">
        <v>25</v>
      </c>
      <c r="E104" s="5" t="s">
        <v>33</v>
      </c>
      <c r="F104" s="5" t="s">
        <v>176</v>
      </c>
      <c r="G104" s="5" t="s">
        <v>127</v>
      </c>
      <c r="H104" s="5" t="s">
        <v>381</v>
      </c>
      <c r="I104" s="6" t="s">
        <v>0</v>
      </c>
      <c r="J104" s="6" t="s">
        <v>0</v>
      </c>
      <c r="K104" s="6" t="s">
        <v>0</v>
      </c>
      <c r="L104" s="6" t="s">
        <v>0</v>
      </c>
      <c r="M104" s="88">
        <f t="shared" si="43"/>
        <v>14221982</v>
      </c>
      <c r="N104" s="88">
        <f t="shared" si="44"/>
        <v>0</v>
      </c>
      <c r="O104" s="88">
        <f t="shared" si="44"/>
        <v>0</v>
      </c>
      <c r="P104" s="81">
        <f t="shared" si="31"/>
        <v>0</v>
      </c>
    </row>
    <row r="105" spans="1:16" ht="64.5" customHeight="1" x14ac:dyDescent="0.2">
      <c r="A105" s="4" t="s">
        <v>334</v>
      </c>
      <c r="B105" s="5" t="s">
        <v>151</v>
      </c>
      <c r="C105" s="5" t="s">
        <v>31</v>
      </c>
      <c r="D105" s="5" t="s">
        <v>25</v>
      </c>
      <c r="E105" s="5" t="s">
        <v>33</v>
      </c>
      <c r="F105" s="5" t="s">
        <v>176</v>
      </c>
      <c r="G105" s="5" t="s">
        <v>127</v>
      </c>
      <c r="H105" s="5" t="s">
        <v>381</v>
      </c>
      <c r="I105" s="5" t="s">
        <v>335</v>
      </c>
      <c r="J105" s="5" t="s">
        <v>0</v>
      </c>
      <c r="K105" s="5" t="s">
        <v>0</v>
      </c>
      <c r="L105" s="5" t="s">
        <v>0</v>
      </c>
      <c r="M105" s="88">
        <f t="shared" si="43"/>
        <v>14221982</v>
      </c>
      <c r="N105" s="88">
        <f t="shared" si="44"/>
        <v>0</v>
      </c>
      <c r="O105" s="88">
        <f t="shared" si="44"/>
        <v>0</v>
      </c>
      <c r="P105" s="81">
        <f t="shared" si="31"/>
        <v>0</v>
      </c>
    </row>
    <row r="106" spans="1:16" ht="32.25" customHeight="1" x14ac:dyDescent="0.2">
      <c r="A106" s="4" t="s">
        <v>356</v>
      </c>
      <c r="B106" s="10" t="s">
        <v>0</v>
      </c>
      <c r="C106" s="10" t="s">
        <v>0</v>
      </c>
      <c r="D106" s="10" t="s">
        <v>0</v>
      </c>
      <c r="E106" s="10" t="s">
        <v>0</v>
      </c>
      <c r="F106" s="10" t="s">
        <v>0</v>
      </c>
      <c r="G106" s="10" t="s">
        <v>0</v>
      </c>
      <c r="H106" s="10" t="s">
        <v>0</v>
      </c>
      <c r="I106" s="10" t="s">
        <v>0</v>
      </c>
      <c r="J106" s="10" t="s">
        <v>0</v>
      </c>
      <c r="K106" s="10" t="s">
        <v>0</v>
      </c>
      <c r="L106" s="10" t="s">
        <v>0</v>
      </c>
      <c r="M106" s="88">
        <f t="shared" si="43"/>
        <v>14221982</v>
      </c>
      <c r="N106" s="88">
        <f t="shared" si="44"/>
        <v>0</v>
      </c>
      <c r="O106" s="88">
        <f t="shared" si="44"/>
        <v>0</v>
      </c>
      <c r="P106" s="81">
        <f t="shared" si="31"/>
        <v>0</v>
      </c>
    </row>
    <row r="107" spans="1:16" ht="50.25" customHeight="1" x14ac:dyDescent="0.2">
      <c r="A107" s="8" t="s">
        <v>618</v>
      </c>
      <c r="B107" s="2" t="s">
        <v>151</v>
      </c>
      <c r="C107" s="2" t="s">
        <v>31</v>
      </c>
      <c r="D107" s="2" t="s">
        <v>25</v>
      </c>
      <c r="E107" s="2" t="s">
        <v>33</v>
      </c>
      <c r="F107" s="2" t="s">
        <v>176</v>
      </c>
      <c r="G107" s="2" t="s">
        <v>127</v>
      </c>
      <c r="H107" s="2" t="s">
        <v>381</v>
      </c>
      <c r="I107" s="2" t="s">
        <v>335</v>
      </c>
      <c r="J107" s="3" t="s">
        <v>430</v>
      </c>
      <c r="K107" s="3" t="s">
        <v>424</v>
      </c>
      <c r="L107" s="3" t="s">
        <v>57</v>
      </c>
      <c r="M107" s="89">
        <v>14221982</v>
      </c>
      <c r="N107" s="89">
        <v>0</v>
      </c>
      <c r="O107" s="89">
        <v>0</v>
      </c>
      <c r="P107" s="83">
        <f t="shared" si="31"/>
        <v>0</v>
      </c>
    </row>
    <row r="108" spans="1:16" ht="32.25" customHeight="1" x14ac:dyDescent="0.2">
      <c r="A108" s="4" t="s">
        <v>198</v>
      </c>
      <c r="B108" s="5" t="s">
        <v>199</v>
      </c>
      <c r="C108" s="5" t="s">
        <v>0</v>
      </c>
      <c r="D108" s="5" t="s">
        <v>0</v>
      </c>
      <c r="E108" s="5" t="s">
        <v>0</v>
      </c>
      <c r="F108" s="5" t="s">
        <v>0</v>
      </c>
      <c r="G108" s="5" t="s">
        <v>0</v>
      </c>
      <c r="H108" s="6" t="s">
        <v>0</v>
      </c>
      <c r="I108" s="6" t="s">
        <v>0</v>
      </c>
      <c r="J108" s="6" t="s">
        <v>0</v>
      </c>
      <c r="K108" s="6" t="s">
        <v>0</v>
      </c>
      <c r="L108" s="6" t="s">
        <v>0</v>
      </c>
      <c r="M108" s="88">
        <f>M109+M119</f>
        <v>661301586.32000005</v>
      </c>
      <c r="N108" s="88">
        <f t="shared" ref="N108:O108" si="45">N109+N119</f>
        <v>24750410.789999999</v>
      </c>
      <c r="O108" s="88">
        <f t="shared" si="45"/>
        <v>24750410.789999999</v>
      </c>
      <c r="P108" s="81">
        <f t="shared" si="31"/>
        <v>3.7426812973080356E-2</v>
      </c>
    </row>
    <row r="109" spans="1:16" ht="32.25" customHeight="1" x14ac:dyDescent="0.2">
      <c r="A109" s="4" t="s">
        <v>200</v>
      </c>
      <c r="B109" s="5" t="s">
        <v>199</v>
      </c>
      <c r="C109" s="5" t="s">
        <v>31</v>
      </c>
      <c r="D109" s="5" t="s">
        <v>117</v>
      </c>
      <c r="E109" s="5" t="s">
        <v>0</v>
      </c>
      <c r="F109" s="5" t="s">
        <v>0</v>
      </c>
      <c r="G109" s="5" t="s">
        <v>0</v>
      </c>
      <c r="H109" s="6" t="s">
        <v>0</v>
      </c>
      <c r="I109" s="6" t="s">
        <v>0</v>
      </c>
      <c r="J109" s="6" t="s">
        <v>0</v>
      </c>
      <c r="K109" s="6" t="s">
        <v>0</v>
      </c>
      <c r="L109" s="6" t="s">
        <v>0</v>
      </c>
      <c r="M109" s="88">
        <f>M110</f>
        <v>42844433.700000003</v>
      </c>
      <c r="N109" s="88">
        <f t="shared" ref="N109:O113" si="46">N110</f>
        <v>2669777.4</v>
      </c>
      <c r="O109" s="88">
        <f t="shared" si="46"/>
        <v>2669777.4</v>
      </c>
      <c r="P109" s="81">
        <f t="shared" si="31"/>
        <v>6.2313284817672822E-2</v>
      </c>
    </row>
    <row r="110" spans="1:16" ht="32.25" customHeight="1" x14ac:dyDescent="0.2">
      <c r="A110" s="4" t="s">
        <v>32</v>
      </c>
      <c r="B110" s="5" t="s">
        <v>199</v>
      </c>
      <c r="C110" s="5" t="s">
        <v>31</v>
      </c>
      <c r="D110" s="5" t="s">
        <v>117</v>
      </c>
      <c r="E110" s="5" t="s">
        <v>33</v>
      </c>
      <c r="F110" s="5" t="s">
        <v>0</v>
      </c>
      <c r="G110" s="5" t="s">
        <v>0</v>
      </c>
      <c r="H110" s="6" t="s">
        <v>0</v>
      </c>
      <c r="I110" s="6" t="s">
        <v>0</v>
      </c>
      <c r="J110" s="6" t="s">
        <v>0</v>
      </c>
      <c r="K110" s="6" t="s">
        <v>0</v>
      </c>
      <c r="L110" s="6" t="s">
        <v>0</v>
      </c>
      <c r="M110" s="88">
        <f>M111</f>
        <v>42844433.700000003</v>
      </c>
      <c r="N110" s="88">
        <f t="shared" si="46"/>
        <v>2669777.4</v>
      </c>
      <c r="O110" s="88">
        <f t="shared" si="46"/>
        <v>2669777.4</v>
      </c>
      <c r="P110" s="81">
        <f t="shared" si="31"/>
        <v>6.2313284817672822E-2</v>
      </c>
    </row>
    <row r="111" spans="1:16" ht="15" customHeight="1" x14ac:dyDescent="0.2">
      <c r="A111" s="7" t="s">
        <v>201</v>
      </c>
      <c r="B111" s="5" t="s">
        <v>199</v>
      </c>
      <c r="C111" s="5" t="s">
        <v>31</v>
      </c>
      <c r="D111" s="5" t="s">
        <v>117</v>
      </c>
      <c r="E111" s="5" t="s">
        <v>33</v>
      </c>
      <c r="F111" s="5" t="s">
        <v>202</v>
      </c>
      <c r="G111" s="5" t="s">
        <v>0</v>
      </c>
      <c r="H111" s="5" t="s">
        <v>0</v>
      </c>
      <c r="I111" s="5" t="s">
        <v>0</v>
      </c>
      <c r="J111" s="5" t="s">
        <v>0</v>
      </c>
      <c r="K111" s="5" t="s">
        <v>0</v>
      </c>
      <c r="L111" s="5" t="s">
        <v>0</v>
      </c>
      <c r="M111" s="88">
        <f>M112</f>
        <v>42844433.700000003</v>
      </c>
      <c r="N111" s="88">
        <f t="shared" si="46"/>
        <v>2669777.4</v>
      </c>
      <c r="O111" s="88">
        <f t="shared" si="46"/>
        <v>2669777.4</v>
      </c>
      <c r="P111" s="81">
        <f t="shared" si="31"/>
        <v>6.2313284817672822E-2</v>
      </c>
    </row>
    <row r="112" spans="1:16" ht="15" customHeight="1" x14ac:dyDescent="0.2">
      <c r="A112" s="7" t="s">
        <v>206</v>
      </c>
      <c r="B112" s="5" t="s">
        <v>199</v>
      </c>
      <c r="C112" s="5" t="s">
        <v>31</v>
      </c>
      <c r="D112" s="5" t="s">
        <v>117</v>
      </c>
      <c r="E112" s="5" t="s">
        <v>33</v>
      </c>
      <c r="F112" s="5" t="s">
        <v>202</v>
      </c>
      <c r="G112" s="5" t="s">
        <v>29</v>
      </c>
      <c r="H112" s="5" t="s">
        <v>0</v>
      </c>
      <c r="I112" s="5" t="s">
        <v>0</v>
      </c>
      <c r="J112" s="5" t="s">
        <v>0</v>
      </c>
      <c r="K112" s="5" t="s">
        <v>0</v>
      </c>
      <c r="L112" s="5" t="s">
        <v>0</v>
      </c>
      <c r="M112" s="88">
        <f>M113</f>
        <v>42844433.700000003</v>
      </c>
      <c r="N112" s="88">
        <f t="shared" si="46"/>
        <v>2669777.4</v>
      </c>
      <c r="O112" s="88">
        <f t="shared" si="46"/>
        <v>2669777.4</v>
      </c>
      <c r="P112" s="81">
        <f t="shared" si="31"/>
        <v>6.2313284817672822E-2</v>
      </c>
    </row>
    <row r="113" spans="1:16" ht="48.95" customHeight="1" x14ac:dyDescent="0.2">
      <c r="A113" s="4" t="s">
        <v>380</v>
      </c>
      <c r="B113" s="5" t="s">
        <v>199</v>
      </c>
      <c r="C113" s="5" t="s">
        <v>31</v>
      </c>
      <c r="D113" s="5" t="s">
        <v>117</v>
      </c>
      <c r="E113" s="5" t="s">
        <v>33</v>
      </c>
      <c r="F113" s="5" t="s">
        <v>202</v>
      </c>
      <c r="G113" s="5" t="s">
        <v>29</v>
      </c>
      <c r="H113" s="5" t="s">
        <v>381</v>
      </c>
      <c r="I113" s="6" t="s">
        <v>0</v>
      </c>
      <c r="J113" s="6" t="s">
        <v>0</v>
      </c>
      <c r="K113" s="6" t="s">
        <v>0</v>
      </c>
      <c r="L113" s="6" t="s">
        <v>0</v>
      </c>
      <c r="M113" s="88">
        <f>M114</f>
        <v>42844433.700000003</v>
      </c>
      <c r="N113" s="88">
        <f t="shared" si="46"/>
        <v>2669777.4</v>
      </c>
      <c r="O113" s="88">
        <f t="shared" si="46"/>
        <v>2669777.4</v>
      </c>
      <c r="P113" s="81">
        <f t="shared" si="31"/>
        <v>6.2313284817672822E-2</v>
      </c>
    </row>
    <row r="114" spans="1:16" ht="64.5" customHeight="1" x14ac:dyDescent="0.2">
      <c r="A114" s="4" t="s">
        <v>334</v>
      </c>
      <c r="B114" s="5" t="s">
        <v>199</v>
      </c>
      <c r="C114" s="5" t="s">
        <v>31</v>
      </c>
      <c r="D114" s="5" t="s">
        <v>117</v>
      </c>
      <c r="E114" s="5" t="s">
        <v>33</v>
      </c>
      <c r="F114" s="5" t="s">
        <v>202</v>
      </c>
      <c r="G114" s="5" t="s">
        <v>29</v>
      </c>
      <c r="H114" s="5" t="s">
        <v>381</v>
      </c>
      <c r="I114" s="5" t="s">
        <v>335</v>
      </c>
      <c r="J114" s="5" t="s">
        <v>0</v>
      </c>
      <c r="K114" s="5" t="s">
        <v>0</v>
      </c>
      <c r="L114" s="5" t="s">
        <v>0</v>
      </c>
      <c r="M114" s="88">
        <f>M115+M117</f>
        <v>42844433.700000003</v>
      </c>
      <c r="N114" s="88">
        <f t="shared" ref="N114:O114" si="47">N115+N117</f>
        <v>2669777.4</v>
      </c>
      <c r="O114" s="88">
        <f t="shared" si="47"/>
        <v>2669777.4</v>
      </c>
      <c r="P114" s="81">
        <f t="shared" si="31"/>
        <v>6.2313284817672822E-2</v>
      </c>
    </row>
    <row r="115" spans="1:16" ht="15" customHeight="1" x14ac:dyDescent="0.2">
      <c r="A115" s="4" t="s">
        <v>431</v>
      </c>
      <c r="B115" s="10" t="s">
        <v>0</v>
      </c>
      <c r="C115" s="10" t="s">
        <v>0</v>
      </c>
      <c r="D115" s="10" t="s">
        <v>0</v>
      </c>
      <c r="E115" s="10" t="s">
        <v>0</v>
      </c>
      <c r="F115" s="10" t="s">
        <v>0</v>
      </c>
      <c r="G115" s="10" t="s">
        <v>0</v>
      </c>
      <c r="H115" s="10" t="s">
        <v>0</v>
      </c>
      <c r="I115" s="10" t="s">
        <v>0</v>
      </c>
      <c r="J115" s="10" t="s">
        <v>0</v>
      </c>
      <c r="K115" s="10" t="s">
        <v>0</v>
      </c>
      <c r="L115" s="10" t="s">
        <v>0</v>
      </c>
      <c r="M115" s="88">
        <f>M116</f>
        <v>33500000</v>
      </c>
      <c r="N115" s="88">
        <f t="shared" ref="N115:O115" si="48">N116</f>
        <v>2669777.4</v>
      </c>
      <c r="O115" s="88">
        <f t="shared" si="48"/>
        <v>2669777.4</v>
      </c>
      <c r="P115" s="81">
        <f t="shared" si="31"/>
        <v>7.9694847761194024E-2</v>
      </c>
    </row>
    <row r="116" spans="1:16" ht="35.1" customHeight="1" x14ac:dyDescent="0.2">
      <c r="A116" s="8" t="s">
        <v>432</v>
      </c>
      <c r="B116" s="2" t="s">
        <v>199</v>
      </c>
      <c r="C116" s="2" t="s">
        <v>31</v>
      </c>
      <c r="D116" s="2" t="s">
        <v>117</v>
      </c>
      <c r="E116" s="2" t="s">
        <v>33</v>
      </c>
      <c r="F116" s="2" t="s">
        <v>202</v>
      </c>
      <c r="G116" s="2" t="s">
        <v>29</v>
      </c>
      <c r="H116" s="2" t="s">
        <v>381</v>
      </c>
      <c r="I116" s="2" t="s">
        <v>335</v>
      </c>
      <c r="J116" s="3" t="s">
        <v>433</v>
      </c>
      <c r="K116" s="3" t="s">
        <v>434</v>
      </c>
      <c r="L116" s="3" t="s">
        <v>57</v>
      </c>
      <c r="M116" s="89">
        <v>33500000</v>
      </c>
      <c r="N116" s="89">
        <v>2669777.4</v>
      </c>
      <c r="O116" s="89">
        <v>2669777.4</v>
      </c>
      <c r="P116" s="83">
        <f t="shared" si="31"/>
        <v>7.9694847761194024E-2</v>
      </c>
    </row>
    <row r="117" spans="1:16" ht="32.25" customHeight="1" x14ac:dyDescent="0.2">
      <c r="A117" s="4" t="s">
        <v>356</v>
      </c>
      <c r="B117" s="10" t="s">
        <v>0</v>
      </c>
      <c r="C117" s="10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0" t="s">
        <v>0</v>
      </c>
      <c r="I117" s="10" t="s">
        <v>0</v>
      </c>
      <c r="J117" s="10" t="s">
        <v>0</v>
      </c>
      <c r="K117" s="10" t="s">
        <v>0</v>
      </c>
      <c r="L117" s="10" t="s">
        <v>0</v>
      </c>
      <c r="M117" s="88">
        <f>M118</f>
        <v>9344433.6999999993</v>
      </c>
      <c r="N117" s="88">
        <f t="shared" ref="N117:O117" si="49">N118</f>
        <v>0</v>
      </c>
      <c r="O117" s="88">
        <f t="shared" si="49"/>
        <v>0</v>
      </c>
      <c r="P117" s="81">
        <f t="shared" si="31"/>
        <v>0</v>
      </c>
    </row>
    <row r="118" spans="1:16" ht="48.95" customHeight="1" x14ac:dyDescent="0.2">
      <c r="A118" s="8" t="s">
        <v>435</v>
      </c>
      <c r="B118" s="2" t="s">
        <v>199</v>
      </c>
      <c r="C118" s="2" t="s">
        <v>31</v>
      </c>
      <c r="D118" s="2" t="s">
        <v>117</v>
      </c>
      <c r="E118" s="2" t="s">
        <v>33</v>
      </c>
      <c r="F118" s="2" t="s">
        <v>202</v>
      </c>
      <c r="G118" s="2" t="s">
        <v>29</v>
      </c>
      <c r="H118" s="2" t="s">
        <v>381</v>
      </c>
      <c r="I118" s="2" t="s">
        <v>335</v>
      </c>
      <c r="J118" s="3" t="s">
        <v>430</v>
      </c>
      <c r="K118" s="3" t="s">
        <v>436</v>
      </c>
      <c r="L118" s="3" t="s">
        <v>57</v>
      </c>
      <c r="M118" s="89">
        <v>9344433.6999999993</v>
      </c>
      <c r="N118" s="89">
        <v>0</v>
      </c>
      <c r="O118" s="89">
        <v>0</v>
      </c>
      <c r="P118" s="83">
        <f t="shared" si="31"/>
        <v>0</v>
      </c>
    </row>
    <row r="119" spans="1:16" ht="64.5" customHeight="1" x14ac:dyDescent="0.2">
      <c r="A119" s="4" t="s">
        <v>437</v>
      </c>
      <c r="B119" s="5" t="s">
        <v>199</v>
      </c>
      <c r="C119" s="5" t="s">
        <v>31</v>
      </c>
      <c r="D119" s="5" t="s">
        <v>438</v>
      </c>
      <c r="E119" s="5" t="s">
        <v>0</v>
      </c>
      <c r="F119" s="5" t="s">
        <v>0</v>
      </c>
      <c r="G119" s="5" t="s">
        <v>0</v>
      </c>
      <c r="H119" s="6" t="s">
        <v>0</v>
      </c>
      <c r="I119" s="6" t="s">
        <v>0</v>
      </c>
      <c r="J119" s="6" t="s">
        <v>0</v>
      </c>
      <c r="K119" s="6" t="s">
        <v>0</v>
      </c>
      <c r="L119" s="6" t="s">
        <v>0</v>
      </c>
      <c r="M119" s="88">
        <f>M120</f>
        <v>618457152.62</v>
      </c>
      <c r="N119" s="88">
        <f t="shared" ref="N119:O121" si="50">N120</f>
        <v>22080633.390000001</v>
      </c>
      <c r="O119" s="88">
        <f t="shared" si="50"/>
        <v>22080633.390000001</v>
      </c>
      <c r="P119" s="81">
        <f t="shared" si="31"/>
        <v>3.5702769862809E-2</v>
      </c>
    </row>
    <row r="120" spans="1:16" ht="32.25" customHeight="1" x14ac:dyDescent="0.2">
      <c r="A120" s="4" t="s">
        <v>32</v>
      </c>
      <c r="B120" s="5" t="s">
        <v>199</v>
      </c>
      <c r="C120" s="5" t="s">
        <v>31</v>
      </c>
      <c r="D120" s="5" t="s">
        <v>438</v>
      </c>
      <c r="E120" s="5" t="s">
        <v>33</v>
      </c>
      <c r="F120" s="5" t="s">
        <v>0</v>
      </c>
      <c r="G120" s="5" t="s">
        <v>0</v>
      </c>
      <c r="H120" s="6" t="s">
        <v>0</v>
      </c>
      <c r="I120" s="6" t="s">
        <v>0</v>
      </c>
      <c r="J120" s="6" t="s">
        <v>0</v>
      </c>
      <c r="K120" s="6" t="s">
        <v>0</v>
      </c>
      <c r="L120" s="6" t="s">
        <v>0</v>
      </c>
      <c r="M120" s="88">
        <f>M121</f>
        <v>618457152.62</v>
      </c>
      <c r="N120" s="88">
        <f t="shared" si="50"/>
        <v>22080633.390000001</v>
      </c>
      <c r="O120" s="88">
        <f t="shared" si="50"/>
        <v>22080633.390000001</v>
      </c>
      <c r="P120" s="81">
        <f t="shared" si="31"/>
        <v>3.5702769862809E-2</v>
      </c>
    </row>
    <row r="121" spans="1:16" ht="15" customHeight="1" x14ac:dyDescent="0.2">
      <c r="A121" s="7" t="s">
        <v>201</v>
      </c>
      <c r="B121" s="5" t="s">
        <v>199</v>
      </c>
      <c r="C121" s="5" t="s">
        <v>31</v>
      </c>
      <c r="D121" s="5" t="s">
        <v>438</v>
      </c>
      <c r="E121" s="5" t="s">
        <v>33</v>
      </c>
      <c r="F121" s="5" t="s">
        <v>202</v>
      </c>
      <c r="G121" s="5" t="s">
        <v>0</v>
      </c>
      <c r="H121" s="5" t="s">
        <v>0</v>
      </c>
      <c r="I121" s="5" t="s">
        <v>0</v>
      </c>
      <c r="J121" s="5" t="s">
        <v>0</v>
      </c>
      <c r="K121" s="5" t="s">
        <v>0</v>
      </c>
      <c r="L121" s="5" t="s">
        <v>0</v>
      </c>
      <c r="M121" s="88">
        <f>M122</f>
        <v>618457152.62</v>
      </c>
      <c r="N121" s="88">
        <f t="shared" si="50"/>
        <v>22080633.390000001</v>
      </c>
      <c r="O121" s="88">
        <f t="shared" si="50"/>
        <v>22080633.390000001</v>
      </c>
      <c r="P121" s="81">
        <f t="shared" si="31"/>
        <v>3.5702769862809E-2</v>
      </c>
    </row>
    <row r="122" spans="1:16" ht="15" customHeight="1" x14ac:dyDescent="0.2">
      <c r="A122" s="7" t="s">
        <v>439</v>
      </c>
      <c r="B122" s="5" t="s">
        <v>199</v>
      </c>
      <c r="C122" s="5" t="s">
        <v>31</v>
      </c>
      <c r="D122" s="5" t="s">
        <v>438</v>
      </c>
      <c r="E122" s="5" t="s">
        <v>33</v>
      </c>
      <c r="F122" s="5" t="s">
        <v>202</v>
      </c>
      <c r="G122" s="5" t="s">
        <v>127</v>
      </c>
      <c r="H122" s="5" t="s">
        <v>0</v>
      </c>
      <c r="I122" s="5" t="s">
        <v>0</v>
      </c>
      <c r="J122" s="5" t="s">
        <v>0</v>
      </c>
      <c r="K122" s="5" t="s">
        <v>0</v>
      </c>
      <c r="L122" s="5" t="s">
        <v>0</v>
      </c>
      <c r="M122" s="88">
        <f>M123+M129+M142</f>
        <v>618457152.62</v>
      </c>
      <c r="N122" s="88">
        <f t="shared" ref="N122:O122" si="51">N123+N129+N142</f>
        <v>22080633.390000001</v>
      </c>
      <c r="O122" s="88">
        <f t="shared" si="51"/>
        <v>22080633.390000001</v>
      </c>
      <c r="P122" s="81">
        <f t="shared" si="31"/>
        <v>3.5702769862809E-2</v>
      </c>
    </row>
    <row r="123" spans="1:16" ht="144.4" customHeight="1" x14ac:dyDescent="0.2">
      <c r="A123" s="4" t="s">
        <v>440</v>
      </c>
      <c r="B123" s="5" t="s">
        <v>199</v>
      </c>
      <c r="C123" s="5" t="s">
        <v>31</v>
      </c>
      <c r="D123" s="5" t="s">
        <v>438</v>
      </c>
      <c r="E123" s="5" t="s">
        <v>33</v>
      </c>
      <c r="F123" s="5" t="s">
        <v>202</v>
      </c>
      <c r="G123" s="5" t="s">
        <v>127</v>
      </c>
      <c r="H123" s="5">
        <v>18520</v>
      </c>
      <c r="I123" s="6" t="s">
        <v>0</v>
      </c>
      <c r="J123" s="6" t="s">
        <v>0</v>
      </c>
      <c r="K123" s="6" t="s">
        <v>0</v>
      </c>
      <c r="L123" s="6" t="s">
        <v>0</v>
      </c>
      <c r="M123" s="88">
        <f>M124</f>
        <v>153994494.66</v>
      </c>
      <c r="N123" s="88">
        <f t="shared" ref="N123:O124" si="52">N124</f>
        <v>14251312.9</v>
      </c>
      <c r="O123" s="88">
        <f t="shared" si="52"/>
        <v>14251312.9</v>
      </c>
      <c r="P123" s="81">
        <f t="shared" si="31"/>
        <v>9.2544301219761552E-2</v>
      </c>
    </row>
    <row r="124" spans="1:16" ht="15" customHeight="1" x14ac:dyDescent="0.2">
      <c r="A124" s="4" t="s">
        <v>442</v>
      </c>
      <c r="B124" s="5" t="s">
        <v>199</v>
      </c>
      <c r="C124" s="5" t="s">
        <v>31</v>
      </c>
      <c r="D124" s="5" t="s">
        <v>438</v>
      </c>
      <c r="E124" s="5" t="s">
        <v>33</v>
      </c>
      <c r="F124" s="5" t="s">
        <v>202</v>
      </c>
      <c r="G124" s="5" t="s">
        <v>127</v>
      </c>
      <c r="H124" s="5" t="s">
        <v>441</v>
      </c>
      <c r="I124" s="5" t="s">
        <v>443</v>
      </c>
      <c r="J124" s="5" t="s">
        <v>0</v>
      </c>
      <c r="K124" s="5" t="s">
        <v>0</v>
      </c>
      <c r="L124" s="5" t="s">
        <v>0</v>
      </c>
      <c r="M124" s="88">
        <f>M125</f>
        <v>153994494.66</v>
      </c>
      <c r="N124" s="88">
        <f t="shared" si="52"/>
        <v>14251312.9</v>
      </c>
      <c r="O124" s="88">
        <f t="shared" si="52"/>
        <v>14251312.9</v>
      </c>
      <c r="P124" s="81">
        <f t="shared" si="31"/>
        <v>9.2544301219761552E-2</v>
      </c>
    </row>
    <row r="125" spans="1:16" ht="15" customHeight="1" x14ac:dyDescent="0.2">
      <c r="A125" s="4" t="s">
        <v>444</v>
      </c>
      <c r="B125" s="10" t="s">
        <v>0</v>
      </c>
      <c r="C125" s="10" t="s">
        <v>0</v>
      </c>
      <c r="D125" s="10" t="s">
        <v>0</v>
      </c>
      <c r="E125" s="10" t="s">
        <v>0</v>
      </c>
      <c r="F125" s="10" t="s">
        <v>0</v>
      </c>
      <c r="G125" s="10" t="s">
        <v>0</v>
      </c>
      <c r="H125" s="10" t="s">
        <v>0</v>
      </c>
      <c r="I125" s="10" t="s">
        <v>0</v>
      </c>
      <c r="J125" s="10" t="s">
        <v>0</v>
      </c>
      <c r="K125" s="10" t="s">
        <v>0</v>
      </c>
      <c r="L125" s="10" t="s">
        <v>0</v>
      </c>
      <c r="M125" s="88">
        <f>SUM(M126:M128)</f>
        <v>153994494.66</v>
      </c>
      <c r="N125" s="88">
        <f t="shared" ref="N125:O125" si="53">SUM(N126:N128)</f>
        <v>14251312.9</v>
      </c>
      <c r="O125" s="88">
        <f t="shared" si="53"/>
        <v>14251312.9</v>
      </c>
      <c r="P125" s="81">
        <f t="shared" si="31"/>
        <v>9.2544301219761552E-2</v>
      </c>
    </row>
    <row r="126" spans="1:16" ht="32.25" customHeight="1" x14ac:dyDescent="0.2">
      <c r="A126" s="8" t="s">
        <v>445</v>
      </c>
      <c r="B126" s="2" t="s">
        <v>199</v>
      </c>
      <c r="C126" s="2" t="s">
        <v>31</v>
      </c>
      <c r="D126" s="2" t="s">
        <v>438</v>
      </c>
      <c r="E126" s="2" t="s">
        <v>33</v>
      </c>
      <c r="F126" s="2" t="s">
        <v>202</v>
      </c>
      <c r="G126" s="2" t="s">
        <v>127</v>
      </c>
      <c r="H126" s="2" t="s">
        <v>441</v>
      </c>
      <c r="I126" s="2" t="s">
        <v>443</v>
      </c>
      <c r="J126" s="3" t="s">
        <v>129</v>
      </c>
      <c r="K126" s="3" t="s">
        <v>446</v>
      </c>
      <c r="L126" s="3" t="s">
        <v>57</v>
      </c>
      <c r="M126" s="89">
        <v>75111054.659999996</v>
      </c>
      <c r="N126" s="89">
        <v>14251312.9</v>
      </c>
      <c r="O126" s="89">
        <v>14251312.9</v>
      </c>
      <c r="P126" s="83">
        <f t="shared" si="31"/>
        <v>0.18973655694904606</v>
      </c>
    </row>
    <row r="127" spans="1:16" ht="64.5" customHeight="1" x14ac:dyDescent="0.2">
      <c r="A127" s="8" t="s">
        <v>447</v>
      </c>
      <c r="B127" s="2" t="s">
        <v>199</v>
      </c>
      <c r="C127" s="2" t="s">
        <v>31</v>
      </c>
      <c r="D127" s="2" t="s">
        <v>438</v>
      </c>
      <c r="E127" s="2" t="s">
        <v>33</v>
      </c>
      <c r="F127" s="2" t="s">
        <v>202</v>
      </c>
      <c r="G127" s="2" t="s">
        <v>127</v>
      </c>
      <c r="H127" s="2" t="s">
        <v>441</v>
      </c>
      <c r="I127" s="2" t="s">
        <v>443</v>
      </c>
      <c r="J127" s="3" t="s">
        <v>129</v>
      </c>
      <c r="K127" s="3" t="s">
        <v>448</v>
      </c>
      <c r="L127" s="3" t="s">
        <v>57</v>
      </c>
      <c r="M127" s="89">
        <v>39441720</v>
      </c>
      <c r="N127" s="89">
        <v>0</v>
      </c>
      <c r="O127" s="89">
        <v>0</v>
      </c>
      <c r="P127" s="83">
        <f t="shared" si="31"/>
        <v>0</v>
      </c>
    </row>
    <row r="128" spans="1:16" ht="64.5" customHeight="1" x14ac:dyDescent="0.2">
      <c r="A128" s="8" t="s">
        <v>449</v>
      </c>
      <c r="B128" s="2" t="s">
        <v>199</v>
      </c>
      <c r="C128" s="2" t="s">
        <v>31</v>
      </c>
      <c r="D128" s="2" t="s">
        <v>438</v>
      </c>
      <c r="E128" s="2" t="s">
        <v>33</v>
      </c>
      <c r="F128" s="2" t="s">
        <v>202</v>
      </c>
      <c r="G128" s="2" t="s">
        <v>127</v>
      </c>
      <c r="H128" s="2" t="s">
        <v>441</v>
      </c>
      <c r="I128" s="2" t="s">
        <v>443</v>
      </c>
      <c r="J128" s="3" t="s">
        <v>129</v>
      </c>
      <c r="K128" s="3" t="s">
        <v>448</v>
      </c>
      <c r="L128" s="3" t="s">
        <v>57</v>
      </c>
      <c r="M128" s="89">
        <v>39441720</v>
      </c>
      <c r="N128" s="89">
        <v>0</v>
      </c>
      <c r="O128" s="89">
        <v>0</v>
      </c>
      <c r="P128" s="83">
        <f t="shared" si="31"/>
        <v>0</v>
      </c>
    </row>
    <row r="129" spans="1:16" ht="112.35" customHeight="1" x14ac:dyDescent="0.2">
      <c r="A129" s="4" t="s">
        <v>450</v>
      </c>
      <c r="B129" s="5" t="s">
        <v>199</v>
      </c>
      <c r="C129" s="5" t="s">
        <v>31</v>
      </c>
      <c r="D129" s="5" t="s">
        <v>438</v>
      </c>
      <c r="E129" s="5" t="s">
        <v>33</v>
      </c>
      <c r="F129" s="5" t="s">
        <v>202</v>
      </c>
      <c r="G129" s="5" t="s">
        <v>127</v>
      </c>
      <c r="H129" s="5">
        <v>51590</v>
      </c>
      <c r="I129" s="6" t="s">
        <v>0</v>
      </c>
      <c r="J129" s="6" t="s">
        <v>0</v>
      </c>
      <c r="K129" s="6" t="s">
        <v>0</v>
      </c>
      <c r="L129" s="6" t="s">
        <v>0</v>
      </c>
      <c r="M129" s="88">
        <f>M130</f>
        <v>340058636.25999999</v>
      </c>
      <c r="N129" s="88">
        <f t="shared" ref="N129:O129" si="54">N130</f>
        <v>7829320.4900000002</v>
      </c>
      <c r="O129" s="88">
        <f t="shared" si="54"/>
        <v>7829320.4900000002</v>
      </c>
      <c r="P129" s="81">
        <f t="shared" si="31"/>
        <v>2.3023442592453102E-2</v>
      </c>
    </row>
    <row r="130" spans="1:16" ht="15" customHeight="1" x14ac:dyDescent="0.2">
      <c r="A130" s="4" t="s">
        <v>442</v>
      </c>
      <c r="B130" s="5" t="s">
        <v>199</v>
      </c>
      <c r="C130" s="5" t="s">
        <v>31</v>
      </c>
      <c r="D130" s="5" t="s">
        <v>438</v>
      </c>
      <c r="E130" s="5" t="s">
        <v>33</v>
      </c>
      <c r="F130" s="5" t="s">
        <v>202</v>
      </c>
      <c r="G130" s="5" t="s">
        <v>127</v>
      </c>
      <c r="H130" s="5" t="s">
        <v>451</v>
      </c>
      <c r="I130" s="5" t="s">
        <v>443</v>
      </c>
      <c r="J130" s="5" t="s">
        <v>0</v>
      </c>
      <c r="K130" s="5" t="s">
        <v>0</v>
      </c>
      <c r="L130" s="5" t="s">
        <v>0</v>
      </c>
      <c r="M130" s="88">
        <f>M131+M138+M140</f>
        <v>340058636.25999999</v>
      </c>
      <c r="N130" s="88">
        <f t="shared" ref="N130:O130" si="55">N131+N138+N140</f>
        <v>7829320.4900000002</v>
      </c>
      <c r="O130" s="88">
        <f t="shared" si="55"/>
        <v>7829320.4900000002</v>
      </c>
      <c r="P130" s="81">
        <f t="shared" si="31"/>
        <v>2.3023442592453102E-2</v>
      </c>
    </row>
    <row r="131" spans="1:16" ht="15" customHeight="1" x14ac:dyDescent="0.2">
      <c r="A131" s="4" t="s">
        <v>444</v>
      </c>
      <c r="B131" s="10" t="s">
        <v>0</v>
      </c>
      <c r="C131" s="10" t="s">
        <v>0</v>
      </c>
      <c r="D131" s="10" t="s">
        <v>0</v>
      </c>
      <c r="E131" s="10" t="s">
        <v>0</v>
      </c>
      <c r="F131" s="10" t="s">
        <v>0</v>
      </c>
      <c r="G131" s="10" t="s">
        <v>0</v>
      </c>
      <c r="H131" s="10" t="s">
        <v>0</v>
      </c>
      <c r="I131" s="10" t="s">
        <v>0</v>
      </c>
      <c r="J131" s="10" t="s">
        <v>0</v>
      </c>
      <c r="K131" s="10" t="s">
        <v>0</v>
      </c>
      <c r="L131" s="10" t="s">
        <v>0</v>
      </c>
      <c r="M131" s="88">
        <f>SUM(M132:M137)</f>
        <v>260540961.94999999</v>
      </c>
      <c r="N131" s="88">
        <f t="shared" ref="N131:O131" si="56">SUM(N132:N137)</f>
        <v>0</v>
      </c>
      <c r="O131" s="88">
        <f t="shared" si="56"/>
        <v>0</v>
      </c>
      <c r="P131" s="81">
        <f t="shared" si="31"/>
        <v>0</v>
      </c>
    </row>
    <row r="132" spans="1:16" ht="32.25" customHeight="1" x14ac:dyDescent="0.2">
      <c r="A132" s="8" t="s">
        <v>452</v>
      </c>
      <c r="B132" s="2" t="s">
        <v>199</v>
      </c>
      <c r="C132" s="2" t="s">
        <v>31</v>
      </c>
      <c r="D132" s="2" t="s">
        <v>438</v>
      </c>
      <c r="E132" s="2" t="s">
        <v>33</v>
      </c>
      <c r="F132" s="2" t="s">
        <v>202</v>
      </c>
      <c r="G132" s="2" t="s">
        <v>127</v>
      </c>
      <c r="H132" s="2" t="s">
        <v>451</v>
      </c>
      <c r="I132" s="2" t="s">
        <v>443</v>
      </c>
      <c r="J132" s="3" t="s">
        <v>129</v>
      </c>
      <c r="K132" s="3" t="s">
        <v>136</v>
      </c>
      <c r="L132" s="3" t="s">
        <v>57</v>
      </c>
      <c r="M132" s="89">
        <v>98367378.390000001</v>
      </c>
      <c r="N132" s="89">
        <v>0</v>
      </c>
      <c r="O132" s="89">
        <v>0</v>
      </c>
      <c r="P132" s="83">
        <f t="shared" si="31"/>
        <v>0</v>
      </c>
    </row>
    <row r="133" spans="1:16" ht="64.5" customHeight="1" x14ac:dyDescent="0.2">
      <c r="A133" s="8" t="s">
        <v>453</v>
      </c>
      <c r="B133" s="2" t="s">
        <v>199</v>
      </c>
      <c r="C133" s="2" t="s">
        <v>31</v>
      </c>
      <c r="D133" s="2" t="s">
        <v>438</v>
      </c>
      <c r="E133" s="2" t="s">
        <v>33</v>
      </c>
      <c r="F133" s="2" t="s">
        <v>202</v>
      </c>
      <c r="G133" s="2" t="s">
        <v>127</v>
      </c>
      <c r="H133" s="2" t="s">
        <v>451</v>
      </c>
      <c r="I133" s="2" t="s">
        <v>443</v>
      </c>
      <c r="J133" s="3" t="s">
        <v>129</v>
      </c>
      <c r="K133" s="3" t="s">
        <v>448</v>
      </c>
      <c r="L133" s="3" t="s">
        <v>57</v>
      </c>
      <c r="M133" s="89">
        <v>4406703.5599999996</v>
      </c>
      <c r="N133" s="89">
        <v>0</v>
      </c>
      <c r="O133" s="89">
        <v>0</v>
      </c>
      <c r="P133" s="83">
        <f t="shared" si="31"/>
        <v>0</v>
      </c>
    </row>
    <row r="134" spans="1:16" ht="64.5" customHeight="1" x14ac:dyDescent="0.2">
      <c r="A134" s="8" t="s">
        <v>454</v>
      </c>
      <c r="B134" s="2" t="s">
        <v>199</v>
      </c>
      <c r="C134" s="2" t="s">
        <v>31</v>
      </c>
      <c r="D134" s="2" t="s">
        <v>438</v>
      </c>
      <c r="E134" s="2" t="s">
        <v>33</v>
      </c>
      <c r="F134" s="2" t="s">
        <v>202</v>
      </c>
      <c r="G134" s="2" t="s">
        <v>127</v>
      </c>
      <c r="H134" s="2" t="s">
        <v>451</v>
      </c>
      <c r="I134" s="2" t="s">
        <v>443</v>
      </c>
      <c r="J134" s="3" t="s">
        <v>129</v>
      </c>
      <c r="K134" s="3" t="s">
        <v>448</v>
      </c>
      <c r="L134" s="3" t="s">
        <v>57</v>
      </c>
      <c r="M134" s="89">
        <v>39441720</v>
      </c>
      <c r="N134" s="89">
        <v>0</v>
      </c>
      <c r="O134" s="89">
        <v>0</v>
      </c>
      <c r="P134" s="83">
        <f t="shared" si="31"/>
        <v>0</v>
      </c>
    </row>
    <row r="135" spans="1:16" ht="64.5" customHeight="1" x14ac:dyDescent="0.2">
      <c r="A135" s="8" t="s">
        <v>455</v>
      </c>
      <c r="B135" s="2" t="s">
        <v>199</v>
      </c>
      <c r="C135" s="2" t="s">
        <v>31</v>
      </c>
      <c r="D135" s="2" t="s">
        <v>438</v>
      </c>
      <c r="E135" s="2" t="s">
        <v>33</v>
      </c>
      <c r="F135" s="2" t="s">
        <v>202</v>
      </c>
      <c r="G135" s="2" t="s">
        <v>127</v>
      </c>
      <c r="H135" s="2" t="s">
        <v>451</v>
      </c>
      <c r="I135" s="2" t="s">
        <v>443</v>
      </c>
      <c r="J135" s="3" t="s">
        <v>129</v>
      </c>
      <c r="K135" s="3" t="s">
        <v>448</v>
      </c>
      <c r="L135" s="3" t="s">
        <v>57</v>
      </c>
      <c r="M135" s="89">
        <v>39441720</v>
      </c>
      <c r="N135" s="89">
        <v>0</v>
      </c>
      <c r="O135" s="89">
        <v>0</v>
      </c>
      <c r="P135" s="83">
        <f t="shared" si="31"/>
        <v>0</v>
      </c>
    </row>
    <row r="136" spans="1:16" ht="64.5" customHeight="1" x14ac:dyDescent="0.2">
      <c r="A136" s="8" t="s">
        <v>456</v>
      </c>
      <c r="B136" s="2" t="s">
        <v>199</v>
      </c>
      <c r="C136" s="2" t="s">
        <v>31</v>
      </c>
      <c r="D136" s="2" t="s">
        <v>438</v>
      </c>
      <c r="E136" s="2" t="s">
        <v>33</v>
      </c>
      <c r="F136" s="2" t="s">
        <v>202</v>
      </c>
      <c r="G136" s="2" t="s">
        <v>127</v>
      </c>
      <c r="H136" s="2" t="s">
        <v>451</v>
      </c>
      <c r="I136" s="2" t="s">
        <v>443</v>
      </c>
      <c r="J136" s="3" t="s">
        <v>129</v>
      </c>
      <c r="K136" s="3" t="s">
        <v>448</v>
      </c>
      <c r="L136" s="3" t="s">
        <v>57</v>
      </c>
      <c r="M136" s="89">
        <v>39441720</v>
      </c>
      <c r="N136" s="89">
        <v>0</v>
      </c>
      <c r="O136" s="89">
        <v>0</v>
      </c>
      <c r="P136" s="83">
        <f t="shared" si="31"/>
        <v>0</v>
      </c>
    </row>
    <row r="137" spans="1:16" ht="64.5" customHeight="1" x14ac:dyDescent="0.2">
      <c r="A137" s="8" t="s">
        <v>457</v>
      </c>
      <c r="B137" s="2" t="s">
        <v>199</v>
      </c>
      <c r="C137" s="2" t="s">
        <v>31</v>
      </c>
      <c r="D137" s="2" t="s">
        <v>438</v>
      </c>
      <c r="E137" s="2" t="s">
        <v>33</v>
      </c>
      <c r="F137" s="2" t="s">
        <v>202</v>
      </c>
      <c r="G137" s="2" t="s">
        <v>127</v>
      </c>
      <c r="H137" s="2" t="s">
        <v>451</v>
      </c>
      <c r="I137" s="2" t="s">
        <v>443</v>
      </c>
      <c r="J137" s="3" t="s">
        <v>129</v>
      </c>
      <c r="K137" s="3" t="s">
        <v>448</v>
      </c>
      <c r="L137" s="3" t="s">
        <v>57</v>
      </c>
      <c r="M137" s="89">
        <v>39441720</v>
      </c>
      <c r="N137" s="89">
        <v>0</v>
      </c>
      <c r="O137" s="89">
        <v>0</v>
      </c>
      <c r="P137" s="83">
        <f t="shared" si="31"/>
        <v>0</v>
      </c>
    </row>
    <row r="138" spans="1:16" ht="15" customHeight="1" x14ac:dyDescent="0.2">
      <c r="A138" s="4" t="s">
        <v>384</v>
      </c>
      <c r="B138" s="10" t="s">
        <v>0</v>
      </c>
      <c r="C138" s="10" t="s">
        <v>0</v>
      </c>
      <c r="D138" s="10" t="s">
        <v>0</v>
      </c>
      <c r="E138" s="10" t="s">
        <v>0</v>
      </c>
      <c r="F138" s="10" t="s">
        <v>0</v>
      </c>
      <c r="G138" s="10" t="s">
        <v>0</v>
      </c>
      <c r="H138" s="10" t="s">
        <v>0</v>
      </c>
      <c r="I138" s="10" t="s">
        <v>0</v>
      </c>
      <c r="J138" s="10" t="s">
        <v>0</v>
      </c>
      <c r="K138" s="10" t="s">
        <v>0</v>
      </c>
      <c r="L138" s="10" t="s">
        <v>0</v>
      </c>
      <c r="M138" s="88">
        <f>M139</f>
        <v>34949672.170000002</v>
      </c>
      <c r="N138" s="88">
        <f t="shared" ref="N138:O138" si="57">N139</f>
        <v>0</v>
      </c>
      <c r="O138" s="88">
        <f t="shared" si="57"/>
        <v>0</v>
      </c>
      <c r="P138" s="81">
        <f t="shared" ref="P138:P201" si="58">O138/M138</f>
        <v>0</v>
      </c>
    </row>
    <row r="139" spans="1:16" ht="80.099999999999994" customHeight="1" x14ac:dyDescent="0.2">
      <c r="A139" s="8" t="s">
        <v>458</v>
      </c>
      <c r="B139" s="2" t="s">
        <v>199</v>
      </c>
      <c r="C139" s="2" t="s">
        <v>31</v>
      </c>
      <c r="D139" s="2" t="s">
        <v>438</v>
      </c>
      <c r="E139" s="2" t="s">
        <v>33</v>
      </c>
      <c r="F139" s="2" t="s">
        <v>202</v>
      </c>
      <c r="G139" s="2" t="s">
        <v>127</v>
      </c>
      <c r="H139" s="2" t="s">
        <v>451</v>
      </c>
      <c r="I139" s="2" t="s">
        <v>443</v>
      </c>
      <c r="J139" s="3" t="s">
        <v>129</v>
      </c>
      <c r="K139" s="3" t="s">
        <v>446</v>
      </c>
      <c r="L139" s="3" t="s">
        <v>57</v>
      </c>
      <c r="M139" s="89">
        <v>34949672.170000002</v>
      </c>
      <c r="N139" s="89">
        <v>0</v>
      </c>
      <c r="O139" s="89">
        <v>0</v>
      </c>
      <c r="P139" s="83">
        <f t="shared" si="58"/>
        <v>0</v>
      </c>
    </row>
    <row r="140" spans="1:16" ht="15" customHeight="1" x14ac:dyDescent="0.2">
      <c r="A140" s="4" t="s">
        <v>402</v>
      </c>
      <c r="B140" s="10" t="s">
        <v>0</v>
      </c>
      <c r="C140" s="10" t="s">
        <v>0</v>
      </c>
      <c r="D140" s="10" t="s">
        <v>0</v>
      </c>
      <c r="E140" s="10" t="s">
        <v>0</v>
      </c>
      <c r="F140" s="10" t="s">
        <v>0</v>
      </c>
      <c r="G140" s="10" t="s">
        <v>0</v>
      </c>
      <c r="H140" s="10" t="s">
        <v>0</v>
      </c>
      <c r="I140" s="10" t="s">
        <v>0</v>
      </c>
      <c r="J140" s="10" t="s">
        <v>0</v>
      </c>
      <c r="K140" s="10" t="s">
        <v>0</v>
      </c>
      <c r="L140" s="10" t="s">
        <v>0</v>
      </c>
      <c r="M140" s="88">
        <f>M141</f>
        <v>44568002.140000001</v>
      </c>
      <c r="N140" s="88">
        <f t="shared" ref="N140:O140" si="59">N141</f>
        <v>7829320.4900000002</v>
      </c>
      <c r="O140" s="88">
        <f t="shared" si="59"/>
        <v>7829320.4900000002</v>
      </c>
      <c r="P140" s="81">
        <f t="shared" si="58"/>
        <v>0.17567133625164558</v>
      </c>
    </row>
    <row r="141" spans="1:16" ht="48.95" customHeight="1" x14ac:dyDescent="0.2">
      <c r="A141" s="8" t="s">
        <v>459</v>
      </c>
      <c r="B141" s="2" t="s">
        <v>199</v>
      </c>
      <c r="C141" s="2" t="s">
        <v>31</v>
      </c>
      <c r="D141" s="2" t="s">
        <v>438</v>
      </c>
      <c r="E141" s="2" t="s">
        <v>33</v>
      </c>
      <c r="F141" s="2" t="s">
        <v>202</v>
      </c>
      <c r="G141" s="2" t="s">
        <v>127</v>
      </c>
      <c r="H141" s="2" t="s">
        <v>451</v>
      </c>
      <c r="I141" s="2" t="s">
        <v>443</v>
      </c>
      <c r="J141" s="3" t="s">
        <v>129</v>
      </c>
      <c r="K141" s="3" t="s">
        <v>446</v>
      </c>
      <c r="L141" s="3" t="s">
        <v>57</v>
      </c>
      <c r="M141" s="89">
        <v>44568002.140000001</v>
      </c>
      <c r="N141" s="89">
        <v>7829320.4900000002</v>
      </c>
      <c r="O141" s="89">
        <v>7829320.4900000002</v>
      </c>
      <c r="P141" s="83">
        <f t="shared" si="58"/>
        <v>0.17567133625164558</v>
      </c>
    </row>
    <row r="142" spans="1:16" ht="112.35" customHeight="1" x14ac:dyDescent="0.2">
      <c r="A142" s="4" t="s">
        <v>460</v>
      </c>
      <c r="B142" s="5" t="s">
        <v>199</v>
      </c>
      <c r="C142" s="5" t="s">
        <v>31</v>
      </c>
      <c r="D142" s="5" t="s">
        <v>438</v>
      </c>
      <c r="E142" s="5" t="s">
        <v>33</v>
      </c>
      <c r="F142" s="5" t="s">
        <v>202</v>
      </c>
      <c r="G142" s="5" t="s">
        <v>127</v>
      </c>
      <c r="H142" s="5">
        <v>52320</v>
      </c>
      <c r="I142" s="6" t="s">
        <v>0</v>
      </c>
      <c r="J142" s="6" t="s">
        <v>0</v>
      </c>
      <c r="K142" s="6" t="s">
        <v>0</v>
      </c>
      <c r="L142" s="6" t="s">
        <v>0</v>
      </c>
      <c r="M142" s="88">
        <f>M143</f>
        <v>124404021.7</v>
      </c>
      <c r="N142" s="88">
        <f t="shared" ref="N142:O144" si="60">N143</f>
        <v>0</v>
      </c>
      <c r="O142" s="88">
        <f t="shared" si="60"/>
        <v>0</v>
      </c>
      <c r="P142" s="81">
        <f t="shared" si="58"/>
        <v>0</v>
      </c>
    </row>
    <row r="143" spans="1:16" ht="64.5" customHeight="1" x14ac:dyDescent="0.2">
      <c r="A143" s="4" t="s">
        <v>334</v>
      </c>
      <c r="B143" s="5" t="s">
        <v>199</v>
      </c>
      <c r="C143" s="5" t="s">
        <v>31</v>
      </c>
      <c r="D143" s="5" t="s">
        <v>438</v>
      </c>
      <c r="E143" s="5" t="s">
        <v>33</v>
      </c>
      <c r="F143" s="5" t="s">
        <v>202</v>
      </c>
      <c r="G143" s="5" t="s">
        <v>127</v>
      </c>
      <c r="H143" s="5" t="s">
        <v>461</v>
      </c>
      <c r="I143" s="5" t="s">
        <v>335</v>
      </c>
      <c r="J143" s="5" t="s">
        <v>0</v>
      </c>
      <c r="K143" s="5" t="s">
        <v>0</v>
      </c>
      <c r="L143" s="5" t="s">
        <v>0</v>
      </c>
      <c r="M143" s="88">
        <f>M144</f>
        <v>124404021.7</v>
      </c>
      <c r="N143" s="88">
        <f t="shared" si="60"/>
        <v>0</v>
      </c>
      <c r="O143" s="88">
        <f t="shared" si="60"/>
        <v>0</v>
      </c>
      <c r="P143" s="81">
        <f t="shared" si="58"/>
        <v>0</v>
      </c>
    </row>
    <row r="144" spans="1:16" ht="15" customHeight="1" x14ac:dyDescent="0.2">
      <c r="A144" s="4" t="s">
        <v>444</v>
      </c>
      <c r="B144" s="10" t="s">
        <v>0</v>
      </c>
      <c r="C144" s="10" t="s">
        <v>0</v>
      </c>
      <c r="D144" s="10" t="s">
        <v>0</v>
      </c>
      <c r="E144" s="10" t="s">
        <v>0</v>
      </c>
      <c r="F144" s="10" t="s">
        <v>0</v>
      </c>
      <c r="G144" s="10" t="s">
        <v>0</v>
      </c>
      <c r="H144" s="10" t="s">
        <v>0</v>
      </c>
      <c r="I144" s="10" t="s">
        <v>0</v>
      </c>
      <c r="J144" s="10" t="s">
        <v>0</v>
      </c>
      <c r="K144" s="10" t="s">
        <v>0</v>
      </c>
      <c r="L144" s="10" t="s">
        <v>0</v>
      </c>
      <c r="M144" s="88">
        <f>M145</f>
        <v>124404021.7</v>
      </c>
      <c r="N144" s="88">
        <f t="shared" si="60"/>
        <v>0</v>
      </c>
      <c r="O144" s="88">
        <f t="shared" si="60"/>
        <v>0</v>
      </c>
      <c r="P144" s="81">
        <f t="shared" si="58"/>
        <v>0</v>
      </c>
    </row>
    <row r="145" spans="1:16" ht="48.95" customHeight="1" x14ac:dyDescent="0.2">
      <c r="A145" s="8" t="s">
        <v>462</v>
      </c>
      <c r="B145" s="2" t="s">
        <v>199</v>
      </c>
      <c r="C145" s="2" t="s">
        <v>31</v>
      </c>
      <c r="D145" s="2" t="s">
        <v>438</v>
      </c>
      <c r="E145" s="2" t="s">
        <v>33</v>
      </c>
      <c r="F145" s="2" t="s">
        <v>202</v>
      </c>
      <c r="G145" s="2" t="s">
        <v>127</v>
      </c>
      <c r="H145" s="2" t="s">
        <v>461</v>
      </c>
      <c r="I145" s="2" t="s">
        <v>335</v>
      </c>
      <c r="J145" s="3" t="s">
        <v>129</v>
      </c>
      <c r="K145" s="3" t="s">
        <v>463</v>
      </c>
      <c r="L145" s="3" t="s">
        <v>43</v>
      </c>
      <c r="M145" s="89">
        <v>124404021.7</v>
      </c>
      <c r="N145" s="89">
        <v>0</v>
      </c>
      <c r="O145" s="89">
        <v>0</v>
      </c>
      <c r="P145" s="83">
        <f t="shared" si="58"/>
        <v>0</v>
      </c>
    </row>
    <row r="146" spans="1:16" ht="80.099999999999994" customHeight="1" x14ac:dyDescent="0.2">
      <c r="A146" s="4" t="s">
        <v>213</v>
      </c>
      <c r="B146" s="5" t="s">
        <v>214</v>
      </c>
      <c r="C146" s="5" t="s">
        <v>0</v>
      </c>
      <c r="D146" s="5" t="s">
        <v>0</v>
      </c>
      <c r="E146" s="5" t="s">
        <v>0</v>
      </c>
      <c r="F146" s="5" t="s">
        <v>0</v>
      </c>
      <c r="G146" s="5" t="s">
        <v>0</v>
      </c>
      <c r="H146" s="6" t="s">
        <v>0</v>
      </c>
      <c r="I146" s="6" t="s">
        <v>0</v>
      </c>
      <c r="J146" s="6" t="s">
        <v>0</v>
      </c>
      <c r="K146" s="6" t="s">
        <v>0</v>
      </c>
      <c r="L146" s="6" t="s">
        <v>0</v>
      </c>
      <c r="M146" s="88">
        <f>M147</f>
        <v>104209510.52000001</v>
      </c>
      <c r="N146" s="88">
        <f t="shared" ref="N146:O148" si="61">N147</f>
        <v>0</v>
      </c>
      <c r="O146" s="88">
        <f t="shared" si="61"/>
        <v>0</v>
      </c>
      <c r="P146" s="81">
        <f t="shared" si="58"/>
        <v>0</v>
      </c>
    </row>
    <row r="147" spans="1:16" ht="48.95" customHeight="1" x14ac:dyDescent="0.2">
      <c r="A147" s="4" t="s">
        <v>215</v>
      </c>
      <c r="B147" s="5" t="s">
        <v>214</v>
      </c>
      <c r="C147" s="5" t="s">
        <v>15</v>
      </c>
      <c r="D147" s="5" t="s">
        <v>0</v>
      </c>
      <c r="E147" s="5" t="s">
        <v>0</v>
      </c>
      <c r="F147" s="5" t="s">
        <v>0</v>
      </c>
      <c r="G147" s="5" t="s">
        <v>0</v>
      </c>
      <c r="H147" s="6" t="s">
        <v>0</v>
      </c>
      <c r="I147" s="6" t="s">
        <v>0</v>
      </c>
      <c r="J147" s="6" t="s">
        <v>0</v>
      </c>
      <c r="K147" s="6" t="s">
        <v>0</v>
      </c>
      <c r="L147" s="6" t="s">
        <v>0</v>
      </c>
      <c r="M147" s="88">
        <f>M148</f>
        <v>104209510.52000001</v>
      </c>
      <c r="N147" s="88">
        <f t="shared" si="61"/>
        <v>0</v>
      </c>
      <c r="O147" s="88">
        <f t="shared" si="61"/>
        <v>0</v>
      </c>
      <c r="P147" s="81">
        <f t="shared" si="58"/>
        <v>0</v>
      </c>
    </row>
    <row r="148" spans="1:16" ht="48.95" customHeight="1" x14ac:dyDescent="0.2">
      <c r="A148" s="4" t="s">
        <v>216</v>
      </c>
      <c r="B148" s="5" t="s">
        <v>214</v>
      </c>
      <c r="C148" s="5" t="s">
        <v>15</v>
      </c>
      <c r="D148" s="5" t="s">
        <v>217</v>
      </c>
      <c r="E148" s="5" t="s">
        <v>0</v>
      </c>
      <c r="F148" s="5" t="s">
        <v>0</v>
      </c>
      <c r="G148" s="5" t="s">
        <v>0</v>
      </c>
      <c r="H148" s="6" t="s">
        <v>0</v>
      </c>
      <c r="I148" s="6" t="s">
        <v>0</v>
      </c>
      <c r="J148" s="6" t="s">
        <v>0</v>
      </c>
      <c r="K148" s="6" t="s">
        <v>0</v>
      </c>
      <c r="L148" s="6" t="s">
        <v>0</v>
      </c>
      <c r="M148" s="88">
        <f>M149</f>
        <v>104209510.52000001</v>
      </c>
      <c r="N148" s="88">
        <f t="shared" si="61"/>
        <v>0</v>
      </c>
      <c r="O148" s="88">
        <f t="shared" si="61"/>
        <v>0</v>
      </c>
      <c r="P148" s="81">
        <f t="shared" si="58"/>
        <v>0</v>
      </c>
    </row>
    <row r="149" spans="1:16" ht="32.25" customHeight="1" x14ac:dyDescent="0.2">
      <c r="A149" s="4" t="s">
        <v>32</v>
      </c>
      <c r="B149" s="5" t="s">
        <v>214</v>
      </c>
      <c r="C149" s="5" t="s">
        <v>15</v>
      </c>
      <c r="D149" s="5" t="s">
        <v>217</v>
      </c>
      <c r="E149" s="5" t="s">
        <v>33</v>
      </c>
      <c r="F149" s="5" t="s">
        <v>0</v>
      </c>
      <c r="G149" s="5" t="s">
        <v>0</v>
      </c>
      <c r="H149" s="6" t="s">
        <v>0</v>
      </c>
      <c r="I149" s="6" t="s">
        <v>0</v>
      </c>
      <c r="J149" s="6" t="s">
        <v>0</v>
      </c>
      <c r="K149" s="6" t="s">
        <v>0</v>
      </c>
      <c r="L149" s="6" t="s">
        <v>0</v>
      </c>
      <c r="M149" s="88">
        <f>M150+M158+M169</f>
        <v>104209510.52000001</v>
      </c>
      <c r="N149" s="88">
        <f t="shared" ref="N149:O149" si="62">N150+N158+N169</f>
        <v>0</v>
      </c>
      <c r="O149" s="88">
        <f t="shared" si="62"/>
        <v>0</v>
      </c>
      <c r="P149" s="81">
        <f t="shared" si="58"/>
        <v>0</v>
      </c>
    </row>
    <row r="150" spans="1:16" ht="15" customHeight="1" x14ac:dyDescent="0.2">
      <c r="A150" s="7" t="s">
        <v>219</v>
      </c>
      <c r="B150" s="5" t="s">
        <v>214</v>
      </c>
      <c r="C150" s="5" t="s">
        <v>15</v>
      </c>
      <c r="D150" s="5" t="s">
        <v>217</v>
      </c>
      <c r="E150" s="5" t="s">
        <v>33</v>
      </c>
      <c r="F150" s="5" t="s">
        <v>168</v>
      </c>
      <c r="G150" s="5" t="s">
        <v>0</v>
      </c>
      <c r="H150" s="5" t="s">
        <v>0</v>
      </c>
      <c r="I150" s="5" t="s">
        <v>0</v>
      </c>
      <c r="J150" s="5" t="s">
        <v>0</v>
      </c>
      <c r="K150" s="5" t="s">
        <v>0</v>
      </c>
      <c r="L150" s="5" t="s">
        <v>0</v>
      </c>
      <c r="M150" s="88">
        <f>M151</f>
        <v>44815589</v>
      </c>
      <c r="N150" s="88">
        <f t="shared" ref="N150:O152" si="63">N151</f>
        <v>0</v>
      </c>
      <c r="O150" s="88">
        <f t="shared" si="63"/>
        <v>0</v>
      </c>
      <c r="P150" s="81">
        <f t="shared" si="58"/>
        <v>0</v>
      </c>
    </row>
    <row r="151" spans="1:16" ht="32.25" customHeight="1" x14ac:dyDescent="0.2">
      <c r="A151" s="7" t="s">
        <v>220</v>
      </c>
      <c r="B151" s="5" t="s">
        <v>214</v>
      </c>
      <c r="C151" s="5" t="s">
        <v>15</v>
      </c>
      <c r="D151" s="5" t="s">
        <v>217</v>
      </c>
      <c r="E151" s="5" t="s">
        <v>33</v>
      </c>
      <c r="F151" s="5" t="s">
        <v>168</v>
      </c>
      <c r="G151" s="5" t="s">
        <v>121</v>
      </c>
      <c r="H151" s="5" t="s">
        <v>0</v>
      </c>
      <c r="I151" s="5" t="s">
        <v>0</v>
      </c>
      <c r="J151" s="5" t="s">
        <v>0</v>
      </c>
      <c r="K151" s="5" t="s">
        <v>0</v>
      </c>
      <c r="L151" s="5" t="s">
        <v>0</v>
      </c>
      <c r="M151" s="88">
        <f>M152</f>
        <v>44815589</v>
      </c>
      <c r="N151" s="88">
        <f t="shared" si="63"/>
        <v>0</v>
      </c>
      <c r="O151" s="88">
        <f t="shared" si="63"/>
        <v>0</v>
      </c>
      <c r="P151" s="81">
        <f t="shared" si="58"/>
        <v>0</v>
      </c>
    </row>
    <row r="152" spans="1:16" ht="32.25" customHeight="1" x14ac:dyDescent="0.2">
      <c r="A152" s="4" t="s">
        <v>221</v>
      </c>
      <c r="B152" s="5" t="s">
        <v>214</v>
      </c>
      <c r="C152" s="5" t="s">
        <v>15</v>
      </c>
      <c r="D152" s="5" t="s">
        <v>217</v>
      </c>
      <c r="E152" s="5" t="s">
        <v>33</v>
      </c>
      <c r="F152" s="5" t="s">
        <v>168</v>
      </c>
      <c r="G152" s="5" t="s">
        <v>121</v>
      </c>
      <c r="H152" s="5" t="s">
        <v>222</v>
      </c>
      <c r="I152" s="6" t="s">
        <v>0</v>
      </c>
      <c r="J152" s="6" t="s">
        <v>0</v>
      </c>
      <c r="K152" s="6" t="s">
        <v>0</v>
      </c>
      <c r="L152" s="6" t="s">
        <v>0</v>
      </c>
      <c r="M152" s="88">
        <f>M153</f>
        <v>44815589</v>
      </c>
      <c r="N152" s="88">
        <f t="shared" si="63"/>
        <v>0</v>
      </c>
      <c r="O152" s="88">
        <f t="shared" si="63"/>
        <v>0</v>
      </c>
      <c r="P152" s="81">
        <f t="shared" si="58"/>
        <v>0</v>
      </c>
    </row>
    <row r="153" spans="1:16" ht="64.5" customHeight="1" x14ac:dyDescent="0.2">
      <c r="A153" s="4" t="s">
        <v>334</v>
      </c>
      <c r="B153" s="5" t="s">
        <v>214</v>
      </c>
      <c r="C153" s="5" t="s">
        <v>15</v>
      </c>
      <c r="D153" s="5" t="s">
        <v>217</v>
      </c>
      <c r="E153" s="5" t="s">
        <v>33</v>
      </c>
      <c r="F153" s="5" t="s">
        <v>168</v>
      </c>
      <c r="G153" s="5" t="s">
        <v>121</v>
      </c>
      <c r="H153" s="5" t="s">
        <v>222</v>
      </c>
      <c r="I153" s="5" t="s">
        <v>335</v>
      </c>
      <c r="J153" s="5" t="s">
        <v>0</v>
      </c>
      <c r="K153" s="5" t="s">
        <v>0</v>
      </c>
      <c r="L153" s="5" t="s">
        <v>0</v>
      </c>
      <c r="M153" s="88">
        <f>M154+M156</f>
        <v>44815589</v>
      </c>
      <c r="N153" s="88">
        <f t="shared" ref="N153:O153" si="64">N154+N156</f>
        <v>0</v>
      </c>
      <c r="O153" s="88">
        <f t="shared" si="64"/>
        <v>0</v>
      </c>
      <c r="P153" s="81">
        <f t="shared" si="58"/>
        <v>0</v>
      </c>
    </row>
    <row r="154" spans="1:16" ht="15" customHeight="1" x14ac:dyDescent="0.2">
      <c r="A154" s="4" t="s">
        <v>390</v>
      </c>
      <c r="B154" s="10" t="s">
        <v>0</v>
      </c>
      <c r="C154" s="10" t="s">
        <v>0</v>
      </c>
      <c r="D154" s="10" t="s">
        <v>0</v>
      </c>
      <c r="E154" s="10" t="s">
        <v>0</v>
      </c>
      <c r="F154" s="10" t="s">
        <v>0</v>
      </c>
      <c r="G154" s="10" t="s">
        <v>0</v>
      </c>
      <c r="H154" s="10" t="s">
        <v>0</v>
      </c>
      <c r="I154" s="10" t="s">
        <v>0</v>
      </c>
      <c r="J154" s="10" t="s">
        <v>0</v>
      </c>
      <c r="K154" s="10" t="s">
        <v>0</v>
      </c>
      <c r="L154" s="10" t="s">
        <v>0</v>
      </c>
      <c r="M154" s="88">
        <f>M155</f>
        <v>34362886</v>
      </c>
      <c r="N154" s="88">
        <f t="shared" ref="N154:O154" si="65">N155</f>
        <v>0</v>
      </c>
      <c r="O154" s="88">
        <f t="shared" si="65"/>
        <v>0</v>
      </c>
      <c r="P154" s="81">
        <f t="shared" si="58"/>
        <v>0</v>
      </c>
    </row>
    <row r="155" spans="1:16" ht="80.099999999999994" customHeight="1" x14ac:dyDescent="0.2">
      <c r="A155" s="8" t="s">
        <v>464</v>
      </c>
      <c r="B155" s="2" t="s">
        <v>214</v>
      </c>
      <c r="C155" s="2" t="s">
        <v>15</v>
      </c>
      <c r="D155" s="2" t="s">
        <v>217</v>
      </c>
      <c r="E155" s="2" t="s">
        <v>33</v>
      </c>
      <c r="F155" s="2" t="s">
        <v>168</v>
      </c>
      <c r="G155" s="2" t="s">
        <v>121</v>
      </c>
      <c r="H155" s="2" t="s">
        <v>222</v>
      </c>
      <c r="I155" s="2" t="s">
        <v>335</v>
      </c>
      <c r="J155" s="3" t="s">
        <v>224</v>
      </c>
      <c r="K155" s="3" t="s">
        <v>465</v>
      </c>
      <c r="L155" s="3" t="s">
        <v>57</v>
      </c>
      <c r="M155" s="89">
        <v>34362886</v>
      </c>
      <c r="N155" s="89">
        <v>0</v>
      </c>
      <c r="O155" s="89">
        <v>0</v>
      </c>
      <c r="P155" s="83">
        <f t="shared" si="58"/>
        <v>0</v>
      </c>
    </row>
    <row r="156" spans="1:16" ht="32.25" customHeight="1" x14ac:dyDescent="0.2">
      <c r="A156" s="4" t="s">
        <v>364</v>
      </c>
      <c r="B156" s="10" t="s">
        <v>0</v>
      </c>
      <c r="C156" s="10" t="s">
        <v>0</v>
      </c>
      <c r="D156" s="10" t="s">
        <v>0</v>
      </c>
      <c r="E156" s="10" t="s">
        <v>0</v>
      </c>
      <c r="F156" s="10" t="s">
        <v>0</v>
      </c>
      <c r="G156" s="10" t="s">
        <v>0</v>
      </c>
      <c r="H156" s="10" t="s">
        <v>0</v>
      </c>
      <c r="I156" s="10" t="s">
        <v>0</v>
      </c>
      <c r="J156" s="10" t="s">
        <v>0</v>
      </c>
      <c r="K156" s="10" t="s">
        <v>0</v>
      </c>
      <c r="L156" s="10" t="s">
        <v>0</v>
      </c>
      <c r="M156" s="88">
        <f>M157</f>
        <v>10452703</v>
      </c>
      <c r="N156" s="88">
        <f t="shared" ref="N156:O156" si="66">N157</f>
        <v>0</v>
      </c>
      <c r="O156" s="88">
        <f t="shared" si="66"/>
        <v>0</v>
      </c>
      <c r="P156" s="81">
        <f t="shared" si="58"/>
        <v>0</v>
      </c>
    </row>
    <row r="157" spans="1:16" ht="64.5" customHeight="1" x14ac:dyDescent="0.2">
      <c r="A157" s="8" t="s">
        <v>466</v>
      </c>
      <c r="B157" s="2" t="s">
        <v>214</v>
      </c>
      <c r="C157" s="2" t="s">
        <v>15</v>
      </c>
      <c r="D157" s="2" t="s">
        <v>217</v>
      </c>
      <c r="E157" s="2" t="s">
        <v>33</v>
      </c>
      <c r="F157" s="2" t="s">
        <v>168</v>
      </c>
      <c r="G157" s="2" t="s">
        <v>121</v>
      </c>
      <c r="H157" s="2" t="s">
        <v>222</v>
      </c>
      <c r="I157" s="2" t="s">
        <v>335</v>
      </c>
      <c r="J157" s="3" t="s">
        <v>224</v>
      </c>
      <c r="K157" s="3" t="s">
        <v>467</v>
      </c>
      <c r="L157" s="3" t="s">
        <v>57</v>
      </c>
      <c r="M157" s="89">
        <v>10452703</v>
      </c>
      <c r="N157" s="89">
        <v>0</v>
      </c>
      <c r="O157" s="89">
        <v>0</v>
      </c>
      <c r="P157" s="83">
        <f t="shared" si="58"/>
        <v>0</v>
      </c>
    </row>
    <row r="158" spans="1:16" ht="15" customHeight="1" x14ac:dyDescent="0.2">
      <c r="A158" s="7" t="s">
        <v>49</v>
      </c>
      <c r="B158" s="5" t="s">
        <v>214</v>
      </c>
      <c r="C158" s="5" t="s">
        <v>15</v>
      </c>
      <c r="D158" s="5" t="s">
        <v>217</v>
      </c>
      <c r="E158" s="5" t="s">
        <v>33</v>
      </c>
      <c r="F158" s="5" t="s">
        <v>50</v>
      </c>
      <c r="G158" s="5" t="s">
        <v>0</v>
      </c>
      <c r="H158" s="5" t="s">
        <v>0</v>
      </c>
      <c r="I158" s="5" t="s">
        <v>0</v>
      </c>
      <c r="J158" s="5" t="s">
        <v>0</v>
      </c>
      <c r="K158" s="5" t="s">
        <v>0</v>
      </c>
      <c r="L158" s="5" t="s">
        <v>0</v>
      </c>
      <c r="M158" s="88">
        <f>M159</f>
        <v>24641956.520000003</v>
      </c>
      <c r="N158" s="88">
        <f t="shared" ref="N158:O160" si="67">N159</f>
        <v>0</v>
      </c>
      <c r="O158" s="88">
        <f t="shared" si="67"/>
        <v>0</v>
      </c>
      <c r="P158" s="81">
        <f t="shared" si="58"/>
        <v>0</v>
      </c>
    </row>
    <row r="159" spans="1:16" ht="15" customHeight="1" x14ac:dyDescent="0.2">
      <c r="A159" s="7" t="s">
        <v>51</v>
      </c>
      <c r="B159" s="5" t="s">
        <v>214</v>
      </c>
      <c r="C159" s="5" t="s">
        <v>15</v>
      </c>
      <c r="D159" s="5" t="s">
        <v>217</v>
      </c>
      <c r="E159" s="5" t="s">
        <v>33</v>
      </c>
      <c r="F159" s="5" t="s">
        <v>50</v>
      </c>
      <c r="G159" s="5" t="s">
        <v>29</v>
      </c>
      <c r="H159" s="5" t="s">
        <v>0</v>
      </c>
      <c r="I159" s="5" t="s">
        <v>0</v>
      </c>
      <c r="J159" s="5" t="s">
        <v>0</v>
      </c>
      <c r="K159" s="5" t="s">
        <v>0</v>
      </c>
      <c r="L159" s="5" t="s">
        <v>0</v>
      </c>
      <c r="M159" s="88">
        <f>M160</f>
        <v>24641956.520000003</v>
      </c>
      <c r="N159" s="88">
        <f t="shared" si="67"/>
        <v>0</v>
      </c>
      <c r="O159" s="88">
        <f t="shared" si="67"/>
        <v>0</v>
      </c>
      <c r="P159" s="81">
        <f t="shared" si="58"/>
        <v>0</v>
      </c>
    </row>
    <row r="160" spans="1:16" ht="32.25" customHeight="1" x14ac:dyDescent="0.2">
      <c r="A160" s="4" t="s">
        <v>221</v>
      </c>
      <c r="B160" s="5" t="s">
        <v>214</v>
      </c>
      <c r="C160" s="5" t="s">
        <v>15</v>
      </c>
      <c r="D160" s="5" t="s">
        <v>217</v>
      </c>
      <c r="E160" s="5" t="s">
        <v>33</v>
      </c>
      <c r="F160" s="5" t="s">
        <v>50</v>
      </c>
      <c r="G160" s="5" t="s">
        <v>29</v>
      </c>
      <c r="H160" s="5" t="s">
        <v>222</v>
      </c>
      <c r="I160" s="6" t="s">
        <v>0</v>
      </c>
      <c r="J160" s="6" t="s">
        <v>0</v>
      </c>
      <c r="K160" s="6" t="s">
        <v>0</v>
      </c>
      <c r="L160" s="6" t="s">
        <v>0</v>
      </c>
      <c r="M160" s="88">
        <f>M161</f>
        <v>24641956.520000003</v>
      </c>
      <c r="N160" s="88">
        <f t="shared" si="67"/>
        <v>0</v>
      </c>
      <c r="O160" s="88">
        <f t="shared" si="67"/>
        <v>0</v>
      </c>
      <c r="P160" s="81">
        <f t="shared" si="58"/>
        <v>0</v>
      </c>
    </row>
    <row r="161" spans="1:16" ht="64.5" customHeight="1" x14ac:dyDescent="0.2">
      <c r="A161" s="4" t="s">
        <v>334</v>
      </c>
      <c r="B161" s="5" t="s">
        <v>214</v>
      </c>
      <c r="C161" s="5" t="s">
        <v>15</v>
      </c>
      <c r="D161" s="5" t="s">
        <v>217</v>
      </c>
      <c r="E161" s="5" t="s">
        <v>33</v>
      </c>
      <c r="F161" s="5" t="s">
        <v>50</v>
      </c>
      <c r="G161" s="5" t="s">
        <v>29</v>
      </c>
      <c r="H161" s="5" t="s">
        <v>222</v>
      </c>
      <c r="I161" s="5" t="s">
        <v>335</v>
      </c>
      <c r="J161" s="5" t="s">
        <v>0</v>
      </c>
      <c r="K161" s="5" t="s">
        <v>0</v>
      </c>
      <c r="L161" s="5" t="s">
        <v>0</v>
      </c>
      <c r="M161" s="88">
        <f>M162+M164+M167</f>
        <v>24641956.520000003</v>
      </c>
      <c r="N161" s="88">
        <f t="shared" ref="N161:O161" si="68">N162+N164+N167</f>
        <v>0</v>
      </c>
      <c r="O161" s="88">
        <f t="shared" si="68"/>
        <v>0</v>
      </c>
      <c r="P161" s="81">
        <f t="shared" si="58"/>
        <v>0</v>
      </c>
    </row>
    <row r="162" spans="1:16" ht="15" customHeight="1" x14ac:dyDescent="0.2">
      <c r="A162" s="4" t="s">
        <v>384</v>
      </c>
      <c r="B162" s="10" t="s">
        <v>0</v>
      </c>
      <c r="C162" s="10" t="s">
        <v>0</v>
      </c>
      <c r="D162" s="10" t="s">
        <v>0</v>
      </c>
      <c r="E162" s="10" t="s">
        <v>0</v>
      </c>
      <c r="F162" s="10" t="s">
        <v>0</v>
      </c>
      <c r="G162" s="10" t="s">
        <v>0</v>
      </c>
      <c r="H162" s="10" t="s">
        <v>0</v>
      </c>
      <c r="I162" s="10" t="s">
        <v>0</v>
      </c>
      <c r="J162" s="10" t="s">
        <v>0</v>
      </c>
      <c r="K162" s="10" t="s">
        <v>0</v>
      </c>
      <c r="L162" s="10" t="s">
        <v>0</v>
      </c>
      <c r="M162" s="88">
        <f>M163</f>
        <v>21568522.760000002</v>
      </c>
      <c r="N162" s="88">
        <f t="shared" ref="N162:O162" si="69">N163</f>
        <v>0</v>
      </c>
      <c r="O162" s="88">
        <f t="shared" si="69"/>
        <v>0</v>
      </c>
      <c r="P162" s="81">
        <f t="shared" si="58"/>
        <v>0</v>
      </c>
    </row>
    <row r="163" spans="1:16" ht="32.25" customHeight="1" x14ac:dyDescent="0.2">
      <c r="A163" s="8" t="s">
        <v>468</v>
      </c>
      <c r="B163" s="2" t="s">
        <v>214</v>
      </c>
      <c r="C163" s="2" t="s">
        <v>15</v>
      </c>
      <c r="D163" s="2" t="s">
        <v>217</v>
      </c>
      <c r="E163" s="2" t="s">
        <v>33</v>
      </c>
      <c r="F163" s="2" t="s">
        <v>50</v>
      </c>
      <c r="G163" s="2" t="s">
        <v>29</v>
      </c>
      <c r="H163" s="2" t="s">
        <v>222</v>
      </c>
      <c r="I163" s="2" t="s">
        <v>335</v>
      </c>
      <c r="J163" s="3" t="s">
        <v>224</v>
      </c>
      <c r="K163" s="3">
        <v>8.4</v>
      </c>
      <c r="L163" s="3" t="s">
        <v>57</v>
      </c>
      <c r="M163" s="89">
        <v>21568522.760000002</v>
      </c>
      <c r="N163" s="89">
        <v>0</v>
      </c>
      <c r="O163" s="89">
        <v>0</v>
      </c>
      <c r="P163" s="83">
        <f t="shared" si="58"/>
        <v>0</v>
      </c>
    </row>
    <row r="164" spans="1:16" ht="15" customHeight="1" x14ac:dyDescent="0.2">
      <c r="A164" s="4" t="s">
        <v>469</v>
      </c>
      <c r="B164" s="10" t="s">
        <v>0</v>
      </c>
      <c r="C164" s="10" t="s">
        <v>0</v>
      </c>
      <c r="D164" s="10" t="s">
        <v>0</v>
      </c>
      <c r="E164" s="10" t="s">
        <v>0</v>
      </c>
      <c r="F164" s="10" t="s">
        <v>0</v>
      </c>
      <c r="G164" s="10" t="s">
        <v>0</v>
      </c>
      <c r="H164" s="10" t="s">
        <v>0</v>
      </c>
      <c r="I164" s="10" t="s">
        <v>0</v>
      </c>
      <c r="J164" s="10" t="s">
        <v>0</v>
      </c>
      <c r="K164" s="10" t="s">
        <v>0</v>
      </c>
      <c r="L164" s="10" t="s">
        <v>0</v>
      </c>
      <c r="M164" s="88">
        <f>SUM(M165:M166)</f>
        <v>1562455.5</v>
      </c>
      <c r="N164" s="88">
        <f t="shared" ref="N164:O164" si="70">SUM(N165:N166)</f>
        <v>0</v>
      </c>
      <c r="O164" s="88">
        <f t="shared" si="70"/>
        <v>0</v>
      </c>
      <c r="P164" s="81">
        <f t="shared" si="58"/>
        <v>0</v>
      </c>
    </row>
    <row r="165" spans="1:16" ht="48.95" customHeight="1" x14ac:dyDescent="0.2">
      <c r="A165" s="8" t="s">
        <v>470</v>
      </c>
      <c r="B165" s="2" t="s">
        <v>214</v>
      </c>
      <c r="C165" s="2" t="s">
        <v>15</v>
      </c>
      <c r="D165" s="2" t="s">
        <v>217</v>
      </c>
      <c r="E165" s="2" t="s">
        <v>33</v>
      </c>
      <c r="F165" s="2" t="s">
        <v>50</v>
      </c>
      <c r="G165" s="2" t="s">
        <v>29</v>
      </c>
      <c r="H165" s="2" t="s">
        <v>222</v>
      </c>
      <c r="I165" s="2" t="s">
        <v>335</v>
      </c>
      <c r="J165" s="3" t="s">
        <v>224</v>
      </c>
      <c r="K165" s="3" t="s">
        <v>471</v>
      </c>
      <c r="L165" s="3" t="s">
        <v>57</v>
      </c>
      <c r="M165" s="89">
        <v>777803</v>
      </c>
      <c r="N165" s="89">
        <v>0</v>
      </c>
      <c r="O165" s="89">
        <v>0</v>
      </c>
      <c r="P165" s="83">
        <f t="shared" si="58"/>
        <v>0</v>
      </c>
    </row>
    <row r="166" spans="1:16" ht="48.95" customHeight="1" x14ac:dyDescent="0.2">
      <c r="A166" s="8" t="s">
        <v>472</v>
      </c>
      <c r="B166" s="2" t="s">
        <v>214</v>
      </c>
      <c r="C166" s="2" t="s">
        <v>15</v>
      </c>
      <c r="D166" s="2" t="s">
        <v>217</v>
      </c>
      <c r="E166" s="2" t="s">
        <v>33</v>
      </c>
      <c r="F166" s="2" t="s">
        <v>50</v>
      </c>
      <c r="G166" s="2" t="s">
        <v>29</v>
      </c>
      <c r="H166" s="2" t="s">
        <v>222</v>
      </c>
      <c r="I166" s="2" t="s">
        <v>335</v>
      </c>
      <c r="J166" s="3" t="s">
        <v>224</v>
      </c>
      <c r="K166" s="3" t="s">
        <v>473</v>
      </c>
      <c r="L166" s="3" t="s">
        <v>57</v>
      </c>
      <c r="M166" s="89">
        <v>784652.5</v>
      </c>
      <c r="N166" s="89">
        <v>0</v>
      </c>
      <c r="O166" s="89">
        <v>0</v>
      </c>
      <c r="P166" s="83">
        <f t="shared" si="58"/>
        <v>0</v>
      </c>
    </row>
    <row r="167" spans="1:16" ht="15" customHeight="1" x14ac:dyDescent="0.2">
      <c r="A167" s="4" t="s">
        <v>418</v>
      </c>
      <c r="B167" s="10" t="s">
        <v>0</v>
      </c>
      <c r="C167" s="10" t="s">
        <v>0</v>
      </c>
      <c r="D167" s="10" t="s">
        <v>0</v>
      </c>
      <c r="E167" s="10" t="s">
        <v>0</v>
      </c>
      <c r="F167" s="10" t="s">
        <v>0</v>
      </c>
      <c r="G167" s="10" t="s">
        <v>0</v>
      </c>
      <c r="H167" s="10" t="s">
        <v>0</v>
      </c>
      <c r="I167" s="10" t="s">
        <v>0</v>
      </c>
      <c r="J167" s="10" t="s">
        <v>0</v>
      </c>
      <c r="K167" s="10" t="s">
        <v>0</v>
      </c>
      <c r="L167" s="10" t="s">
        <v>0</v>
      </c>
      <c r="M167" s="88">
        <f>M168</f>
        <v>1510978.26</v>
      </c>
      <c r="N167" s="88">
        <f t="shared" ref="N167:O167" si="71">N168</f>
        <v>0</v>
      </c>
      <c r="O167" s="88">
        <f t="shared" si="71"/>
        <v>0</v>
      </c>
      <c r="P167" s="81">
        <f t="shared" si="58"/>
        <v>0</v>
      </c>
    </row>
    <row r="168" spans="1:16" ht="32.25" customHeight="1" x14ac:dyDescent="0.2">
      <c r="A168" s="8" t="s">
        <v>474</v>
      </c>
      <c r="B168" s="2" t="s">
        <v>214</v>
      </c>
      <c r="C168" s="2" t="s">
        <v>15</v>
      </c>
      <c r="D168" s="2" t="s">
        <v>217</v>
      </c>
      <c r="E168" s="2" t="s">
        <v>33</v>
      </c>
      <c r="F168" s="2" t="s">
        <v>50</v>
      </c>
      <c r="G168" s="2" t="s">
        <v>29</v>
      </c>
      <c r="H168" s="2" t="s">
        <v>222</v>
      </c>
      <c r="I168" s="2" t="s">
        <v>335</v>
      </c>
      <c r="J168" s="3" t="s">
        <v>224</v>
      </c>
      <c r="K168" s="3" t="s">
        <v>475</v>
      </c>
      <c r="L168" s="3" t="s">
        <v>57</v>
      </c>
      <c r="M168" s="89">
        <v>1510978.26</v>
      </c>
      <c r="N168" s="89">
        <v>0</v>
      </c>
      <c r="O168" s="89">
        <v>0</v>
      </c>
      <c r="P168" s="83">
        <f t="shared" si="58"/>
        <v>0</v>
      </c>
    </row>
    <row r="169" spans="1:16" ht="15" customHeight="1" x14ac:dyDescent="0.2">
      <c r="A169" s="7" t="s">
        <v>175</v>
      </c>
      <c r="B169" s="5" t="s">
        <v>214</v>
      </c>
      <c r="C169" s="5" t="s">
        <v>15</v>
      </c>
      <c r="D169" s="5" t="s">
        <v>217</v>
      </c>
      <c r="E169" s="5" t="s">
        <v>33</v>
      </c>
      <c r="F169" s="5" t="s">
        <v>176</v>
      </c>
      <c r="G169" s="5" t="s">
        <v>0</v>
      </c>
      <c r="H169" s="5" t="s">
        <v>0</v>
      </c>
      <c r="I169" s="5" t="s">
        <v>0</v>
      </c>
      <c r="J169" s="5" t="s">
        <v>0</v>
      </c>
      <c r="K169" s="5" t="s">
        <v>0</v>
      </c>
      <c r="L169" s="5" t="s">
        <v>0</v>
      </c>
      <c r="M169" s="88">
        <f>M170</f>
        <v>34751965</v>
      </c>
      <c r="N169" s="88">
        <f t="shared" ref="N169:O173" si="72">N170</f>
        <v>0</v>
      </c>
      <c r="O169" s="88">
        <f t="shared" si="72"/>
        <v>0</v>
      </c>
      <c r="P169" s="81">
        <f t="shared" si="58"/>
        <v>0</v>
      </c>
    </row>
    <row r="170" spans="1:16" ht="15" customHeight="1" x14ac:dyDescent="0.2">
      <c r="A170" s="7" t="s">
        <v>177</v>
      </c>
      <c r="B170" s="5" t="s">
        <v>214</v>
      </c>
      <c r="C170" s="5" t="s">
        <v>15</v>
      </c>
      <c r="D170" s="5" t="s">
        <v>217</v>
      </c>
      <c r="E170" s="5" t="s">
        <v>33</v>
      </c>
      <c r="F170" s="5" t="s">
        <v>176</v>
      </c>
      <c r="G170" s="5" t="s">
        <v>127</v>
      </c>
      <c r="H170" s="5" t="s">
        <v>0</v>
      </c>
      <c r="I170" s="5" t="s">
        <v>0</v>
      </c>
      <c r="J170" s="5" t="s">
        <v>0</v>
      </c>
      <c r="K170" s="5" t="s">
        <v>0</v>
      </c>
      <c r="L170" s="5" t="s">
        <v>0</v>
      </c>
      <c r="M170" s="88">
        <f>M171</f>
        <v>34751965</v>
      </c>
      <c r="N170" s="88">
        <f t="shared" si="72"/>
        <v>0</v>
      </c>
      <c r="O170" s="88">
        <f t="shared" si="72"/>
        <v>0</v>
      </c>
      <c r="P170" s="81">
        <f t="shared" si="58"/>
        <v>0</v>
      </c>
    </row>
    <row r="171" spans="1:16" ht="48.95" customHeight="1" x14ac:dyDescent="0.2">
      <c r="A171" s="4" t="s">
        <v>380</v>
      </c>
      <c r="B171" s="5" t="s">
        <v>214</v>
      </c>
      <c r="C171" s="5" t="s">
        <v>15</v>
      </c>
      <c r="D171" s="5" t="s">
        <v>217</v>
      </c>
      <c r="E171" s="5" t="s">
        <v>33</v>
      </c>
      <c r="F171" s="5" t="s">
        <v>176</v>
      </c>
      <c r="G171" s="5" t="s">
        <v>127</v>
      </c>
      <c r="H171" s="5" t="s">
        <v>381</v>
      </c>
      <c r="I171" s="6" t="s">
        <v>0</v>
      </c>
      <c r="J171" s="6" t="s">
        <v>0</v>
      </c>
      <c r="K171" s="6" t="s">
        <v>0</v>
      </c>
      <c r="L171" s="6" t="s">
        <v>0</v>
      </c>
      <c r="M171" s="88">
        <f>M172</f>
        <v>34751965</v>
      </c>
      <c r="N171" s="88">
        <f t="shared" si="72"/>
        <v>0</v>
      </c>
      <c r="O171" s="88">
        <f t="shared" si="72"/>
        <v>0</v>
      </c>
      <c r="P171" s="81">
        <f t="shared" si="58"/>
        <v>0</v>
      </c>
    </row>
    <row r="172" spans="1:16" ht="64.5" customHeight="1" x14ac:dyDescent="0.2">
      <c r="A172" s="4" t="s">
        <v>334</v>
      </c>
      <c r="B172" s="5" t="s">
        <v>214</v>
      </c>
      <c r="C172" s="5" t="s">
        <v>15</v>
      </c>
      <c r="D172" s="5" t="s">
        <v>217</v>
      </c>
      <c r="E172" s="5" t="s">
        <v>33</v>
      </c>
      <c r="F172" s="5" t="s">
        <v>176</v>
      </c>
      <c r="G172" s="5" t="s">
        <v>127</v>
      </c>
      <c r="H172" s="5" t="s">
        <v>381</v>
      </c>
      <c r="I172" s="5" t="s">
        <v>335</v>
      </c>
      <c r="J172" s="5" t="s">
        <v>0</v>
      </c>
      <c r="K172" s="5" t="s">
        <v>0</v>
      </c>
      <c r="L172" s="5" t="s">
        <v>0</v>
      </c>
      <c r="M172" s="88">
        <f>M173</f>
        <v>34751965</v>
      </c>
      <c r="N172" s="88">
        <f t="shared" si="72"/>
        <v>0</v>
      </c>
      <c r="O172" s="88">
        <f t="shared" si="72"/>
        <v>0</v>
      </c>
      <c r="P172" s="81">
        <f t="shared" si="58"/>
        <v>0</v>
      </c>
    </row>
    <row r="173" spans="1:16" ht="48.95" customHeight="1" x14ac:dyDescent="0.2">
      <c r="A173" s="4" t="s">
        <v>476</v>
      </c>
      <c r="B173" s="10" t="s">
        <v>0</v>
      </c>
      <c r="C173" s="10" t="s">
        <v>0</v>
      </c>
      <c r="D173" s="10" t="s">
        <v>0</v>
      </c>
      <c r="E173" s="10" t="s">
        <v>0</v>
      </c>
      <c r="F173" s="10" t="s">
        <v>0</v>
      </c>
      <c r="G173" s="10" t="s">
        <v>0</v>
      </c>
      <c r="H173" s="10" t="s">
        <v>0</v>
      </c>
      <c r="I173" s="10" t="s">
        <v>0</v>
      </c>
      <c r="J173" s="10" t="s">
        <v>0</v>
      </c>
      <c r="K173" s="10" t="s">
        <v>0</v>
      </c>
      <c r="L173" s="10" t="s">
        <v>0</v>
      </c>
      <c r="M173" s="88">
        <f>M174</f>
        <v>34751965</v>
      </c>
      <c r="N173" s="88">
        <f t="shared" si="72"/>
        <v>0</v>
      </c>
      <c r="O173" s="88">
        <f t="shared" si="72"/>
        <v>0</v>
      </c>
      <c r="P173" s="81">
        <f t="shared" si="58"/>
        <v>0</v>
      </c>
    </row>
    <row r="174" spans="1:16" ht="32.25" customHeight="1" x14ac:dyDescent="0.2">
      <c r="A174" s="8" t="s">
        <v>477</v>
      </c>
      <c r="B174" s="2" t="s">
        <v>214</v>
      </c>
      <c r="C174" s="2" t="s">
        <v>15</v>
      </c>
      <c r="D174" s="2" t="s">
        <v>217</v>
      </c>
      <c r="E174" s="2" t="s">
        <v>33</v>
      </c>
      <c r="F174" s="2" t="s">
        <v>176</v>
      </c>
      <c r="G174" s="2" t="s">
        <v>127</v>
      </c>
      <c r="H174" s="2" t="s">
        <v>381</v>
      </c>
      <c r="I174" s="2" t="s">
        <v>335</v>
      </c>
      <c r="J174" s="3" t="s">
        <v>129</v>
      </c>
      <c r="K174" s="3" t="s">
        <v>136</v>
      </c>
      <c r="L174" s="3" t="s">
        <v>57</v>
      </c>
      <c r="M174" s="89">
        <v>34751965</v>
      </c>
      <c r="N174" s="89">
        <v>0</v>
      </c>
      <c r="O174" s="89">
        <v>0</v>
      </c>
      <c r="P174" s="83">
        <f t="shared" si="58"/>
        <v>0</v>
      </c>
    </row>
    <row r="175" spans="1:16" ht="91.5" customHeight="1" x14ac:dyDescent="0.2">
      <c r="A175" s="4" t="s">
        <v>240</v>
      </c>
      <c r="B175" s="5" t="s">
        <v>241</v>
      </c>
      <c r="C175" s="5" t="s">
        <v>0</v>
      </c>
      <c r="D175" s="5" t="s">
        <v>0</v>
      </c>
      <c r="E175" s="5" t="s">
        <v>0</v>
      </c>
      <c r="F175" s="5" t="s">
        <v>0</v>
      </c>
      <c r="G175" s="5" t="s">
        <v>0</v>
      </c>
      <c r="H175" s="6" t="s">
        <v>0</v>
      </c>
      <c r="I175" s="6" t="s">
        <v>0</v>
      </c>
      <c r="J175" s="6" t="s">
        <v>0</v>
      </c>
      <c r="K175" s="6" t="s">
        <v>0</v>
      </c>
      <c r="L175" s="6" t="s">
        <v>0</v>
      </c>
      <c r="M175" s="88">
        <f>M176+M187+M242+M257</f>
        <v>941236034.17000008</v>
      </c>
      <c r="N175" s="88">
        <f t="shared" ref="N175:O175" si="73">N176+N187+N242+N257</f>
        <v>17429079.93</v>
      </c>
      <c r="O175" s="88">
        <f t="shared" si="73"/>
        <v>17429079.93</v>
      </c>
      <c r="P175" s="81">
        <f t="shared" si="58"/>
        <v>1.8517225538830222E-2</v>
      </c>
    </row>
    <row r="176" spans="1:16" ht="112.5" customHeight="1" x14ac:dyDescent="0.2">
      <c r="A176" s="4" t="s">
        <v>478</v>
      </c>
      <c r="B176" s="5" t="s">
        <v>241</v>
      </c>
      <c r="C176" s="5" t="s">
        <v>14</v>
      </c>
      <c r="D176" s="5" t="s">
        <v>0</v>
      </c>
      <c r="E176" s="5" t="s">
        <v>0</v>
      </c>
      <c r="F176" s="5" t="s">
        <v>0</v>
      </c>
      <c r="G176" s="5" t="s">
        <v>0</v>
      </c>
      <c r="H176" s="6" t="s">
        <v>0</v>
      </c>
      <c r="I176" s="6" t="s">
        <v>0</v>
      </c>
      <c r="J176" s="6" t="s">
        <v>0</v>
      </c>
      <c r="K176" s="6" t="s">
        <v>0</v>
      </c>
      <c r="L176" s="6" t="s">
        <v>0</v>
      </c>
      <c r="M176" s="88">
        <f t="shared" ref="M176:M181" si="74">M177</f>
        <v>16266242</v>
      </c>
      <c r="N176" s="88">
        <f t="shared" ref="N176:O181" si="75">N177</f>
        <v>0</v>
      </c>
      <c r="O176" s="88">
        <f t="shared" si="75"/>
        <v>0</v>
      </c>
      <c r="P176" s="81">
        <f t="shared" si="58"/>
        <v>0</v>
      </c>
    </row>
    <row r="177" spans="1:16" ht="57" customHeight="1" x14ac:dyDescent="0.2">
      <c r="A177" s="4" t="s">
        <v>479</v>
      </c>
      <c r="B177" s="5" t="s">
        <v>241</v>
      </c>
      <c r="C177" s="5" t="s">
        <v>14</v>
      </c>
      <c r="D177" s="5" t="s">
        <v>214</v>
      </c>
      <c r="E177" s="5" t="s">
        <v>0</v>
      </c>
      <c r="F177" s="5" t="s">
        <v>0</v>
      </c>
      <c r="G177" s="5" t="s">
        <v>0</v>
      </c>
      <c r="H177" s="6" t="s">
        <v>0</v>
      </c>
      <c r="I177" s="6" t="s">
        <v>0</v>
      </c>
      <c r="J177" s="6" t="s">
        <v>0</v>
      </c>
      <c r="K177" s="6" t="s">
        <v>0</v>
      </c>
      <c r="L177" s="6" t="s">
        <v>0</v>
      </c>
      <c r="M177" s="88">
        <f t="shared" si="74"/>
        <v>16266242</v>
      </c>
      <c r="N177" s="88">
        <f t="shared" si="75"/>
        <v>0</v>
      </c>
      <c r="O177" s="88">
        <f t="shared" si="75"/>
        <v>0</v>
      </c>
      <c r="P177" s="81">
        <f t="shared" si="58"/>
        <v>0</v>
      </c>
    </row>
    <row r="178" spans="1:16" ht="32.25" customHeight="1" x14ac:dyDescent="0.2">
      <c r="A178" s="4" t="s">
        <v>32</v>
      </c>
      <c r="B178" s="5" t="s">
        <v>241</v>
      </c>
      <c r="C178" s="5" t="s">
        <v>14</v>
      </c>
      <c r="D178" s="5" t="s">
        <v>214</v>
      </c>
      <c r="E178" s="5" t="s">
        <v>33</v>
      </c>
      <c r="F178" s="5" t="s">
        <v>0</v>
      </c>
      <c r="G178" s="5" t="s">
        <v>0</v>
      </c>
      <c r="H178" s="6" t="s">
        <v>0</v>
      </c>
      <c r="I178" s="6" t="s">
        <v>0</v>
      </c>
      <c r="J178" s="6" t="s">
        <v>0</v>
      </c>
      <c r="K178" s="6" t="s">
        <v>0</v>
      </c>
      <c r="L178" s="6" t="s">
        <v>0</v>
      </c>
      <c r="M178" s="88">
        <f t="shared" si="74"/>
        <v>16266242</v>
      </c>
      <c r="N178" s="88">
        <f t="shared" si="75"/>
        <v>0</v>
      </c>
      <c r="O178" s="88">
        <f t="shared" si="75"/>
        <v>0</v>
      </c>
      <c r="P178" s="81">
        <f t="shared" si="58"/>
        <v>0</v>
      </c>
    </row>
    <row r="179" spans="1:16" ht="15" customHeight="1" x14ac:dyDescent="0.2">
      <c r="A179" s="7" t="s">
        <v>49</v>
      </c>
      <c r="B179" s="5" t="s">
        <v>241</v>
      </c>
      <c r="C179" s="5" t="s">
        <v>14</v>
      </c>
      <c r="D179" s="5" t="s">
        <v>214</v>
      </c>
      <c r="E179" s="5" t="s">
        <v>33</v>
      </c>
      <c r="F179" s="5" t="s">
        <v>50</v>
      </c>
      <c r="G179" s="5" t="s">
        <v>0</v>
      </c>
      <c r="H179" s="5" t="s">
        <v>0</v>
      </c>
      <c r="I179" s="5" t="s">
        <v>0</v>
      </c>
      <c r="J179" s="5" t="s">
        <v>0</v>
      </c>
      <c r="K179" s="5" t="s">
        <v>0</v>
      </c>
      <c r="L179" s="5" t="s">
        <v>0</v>
      </c>
      <c r="M179" s="88">
        <f t="shared" si="74"/>
        <v>16266242</v>
      </c>
      <c r="N179" s="88">
        <f t="shared" si="75"/>
        <v>0</v>
      </c>
      <c r="O179" s="88">
        <f t="shared" si="75"/>
        <v>0</v>
      </c>
      <c r="P179" s="81">
        <f t="shared" si="58"/>
        <v>0</v>
      </c>
    </row>
    <row r="180" spans="1:16" ht="15" customHeight="1" x14ac:dyDescent="0.2">
      <c r="A180" s="7" t="s">
        <v>51</v>
      </c>
      <c r="B180" s="5" t="s">
        <v>241</v>
      </c>
      <c r="C180" s="5" t="s">
        <v>14</v>
      </c>
      <c r="D180" s="5" t="s">
        <v>214</v>
      </c>
      <c r="E180" s="5" t="s">
        <v>33</v>
      </c>
      <c r="F180" s="5" t="s">
        <v>50</v>
      </c>
      <c r="G180" s="5" t="s">
        <v>29</v>
      </c>
      <c r="H180" s="5" t="s">
        <v>0</v>
      </c>
      <c r="I180" s="5" t="s">
        <v>0</v>
      </c>
      <c r="J180" s="5" t="s">
        <v>0</v>
      </c>
      <c r="K180" s="5" t="s">
        <v>0</v>
      </c>
      <c r="L180" s="5" t="s">
        <v>0</v>
      </c>
      <c r="M180" s="88">
        <f t="shared" si="74"/>
        <v>16266242</v>
      </c>
      <c r="N180" s="88">
        <f t="shared" si="75"/>
        <v>0</v>
      </c>
      <c r="O180" s="88">
        <f t="shared" si="75"/>
        <v>0</v>
      </c>
      <c r="P180" s="81">
        <f t="shared" si="58"/>
        <v>0</v>
      </c>
    </row>
    <row r="181" spans="1:16" ht="54" customHeight="1" x14ac:dyDescent="0.2">
      <c r="A181" s="4" t="s">
        <v>380</v>
      </c>
      <c r="B181" s="5" t="s">
        <v>241</v>
      </c>
      <c r="C181" s="5" t="s">
        <v>14</v>
      </c>
      <c r="D181" s="5" t="s">
        <v>214</v>
      </c>
      <c r="E181" s="5" t="s">
        <v>33</v>
      </c>
      <c r="F181" s="5" t="s">
        <v>50</v>
      </c>
      <c r="G181" s="5" t="s">
        <v>29</v>
      </c>
      <c r="H181" s="5" t="s">
        <v>381</v>
      </c>
      <c r="I181" s="6" t="s">
        <v>0</v>
      </c>
      <c r="J181" s="6" t="s">
        <v>0</v>
      </c>
      <c r="K181" s="6" t="s">
        <v>0</v>
      </c>
      <c r="L181" s="6" t="s">
        <v>0</v>
      </c>
      <c r="M181" s="88">
        <f t="shared" si="74"/>
        <v>16266242</v>
      </c>
      <c r="N181" s="88">
        <f t="shared" si="75"/>
        <v>0</v>
      </c>
      <c r="O181" s="88">
        <f t="shared" si="75"/>
        <v>0</v>
      </c>
      <c r="P181" s="81">
        <f t="shared" si="58"/>
        <v>0</v>
      </c>
    </row>
    <row r="182" spans="1:16" ht="73.5" customHeight="1" x14ac:dyDescent="0.2">
      <c r="A182" s="4" t="s">
        <v>334</v>
      </c>
      <c r="B182" s="5" t="s">
        <v>241</v>
      </c>
      <c r="C182" s="5" t="s">
        <v>14</v>
      </c>
      <c r="D182" s="5" t="s">
        <v>214</v>
      </c>
      <c r="E182" s="5" t="s">
        <v>33</v>
      </c>
      <c r="F182" s="5" t="s">
        <v>50</v>
      </c>
      <c r="G182" s="5" t="s">
        <v>29</v>
      </c>
      <c r="H182" s="5" t="s">
        <v>381</v>
      </c>
      <c r="I182" s="5" t="s">
        <v>335</v>
      </c>
      <c r="J182" s="5" t="s">
        <v>0</v>
      </c>
      <c r="K182" s="5" t="s">
        <v>0</v>
      </c>
      <c r="L182" s="5" t="s">
        <v>0</v>
      </c>
      <c r="M182" s="88">
        <f>M183+M185</f>
        <v>16266242</v>
      </c>
      <c r="N182" s="88">
        <f t="shared" ref="N182:O182" si="76">N183+N185</f>
        <v>0</v>
      </c>
      <c r="O182" s="88">
        <f t="shared" si="76"/>
        <v>0</v>
      </c>
      <c r="P182" s="81">
        <f t="shared" si="58"/>
        <v>0</v>
      </c>
    </row>
    <row r="183" spans="1:16" ht="32.25" customHeight="1" x14ac:dyDescent="0.2">
      <c r="A183" s="4" t="s">
        <v>480</v>
      </c>
      <c r="B183" s="10" t="s">
        <v>0</v>
      </c>
      <c r="C183" s="10" t="s">
        <v>0</v>
      </c>
      <c r="D183" s="10" t="s">
        <v>0</v>
      </c>
      <c r="E183" s="10" t="s">
        <v>0</v>
      </c>
      <c r="F183" s="10" t="s">
        <v>0</v>
      </c>
      <c r="G183" s="10" t="s">
        <v>0</v>
      </c>
      <c r="H183" s="10" t="s">
        <v>0</v>
      </c>
      <c r="I183" s="10" t="s">
        <v>0</v>
      </c>
      <c r="J183" s="10" t="s">
        <v>0</v>
      </c>
      <c r="K183" s="10" t="s">
        <v>0</v>
      </c>
      <c r="L183" s="10" t="s">
        <v>0</v>
      </c>
      <c r="M183" s="88">
        <f>M184</f>
        <v>6415350</v>
      </c>
      <c r="N183" s="88">
        <f t="shared" ref="N183:O183" si="77">N184</f>
        <v>0</v>
      </c>
      <c r="O183" s="88">
        <f t="shared" si="77"/>
        <v>0</v>
      </c>
      <c r="P183" s="81">
        <f t="shared" si="58"/>
        <v>0</v>
      </c>
    </row>
    <row r="184" spans="1:16" ht="32.25" customHeight="1" x14ac:dyDescent="0.2">
      <c r="A184" s="8" t="s">
        <v>481</v>
      </c>
      <c r="B184" s="2" t="s">
        <v>241</v>
      </c>
      <c r="C184" s="2" t="s">
        <v>14</v>
      </c>
      <c r="D184" s="2" t="s">
        <v>214</v>
      </c>
      <c r="E184" s="2" t="s">
        <v>33</v>
      </c>
      <c r="F184" s="2" t="s">
        <v>50</v>
      </c>
      <c r="G184" s="2" t="s">
        <v>29</v>
      </c>
      <c r="H184" s="2" t="s">
        <v>381</v>
      </c>
      <c r="I184" s="2" t="s">
        <v>335</v>
      </c>
      <c r="J184" s="3" t="s">
        <v>358</v>
      </c>
      <c r="K184" s="3" t="s">
        <v>14</v>
      </c>
      <c r="L184" s="3" t="s">
        <v>57</v>
      </c>
      <c r="M184" s="89">
        <v>6415350</v>
      </c>
      <c r="N184" s="89">
        <v>0</v>
      </c>
      <c r="O184" s="89">
        <v>0</v>
      </c>
      <c r="P184" s="83">
        <f t="shared" si="58"/>
        <v>0</v>
      </c>
    </row>
    <row r="185" spans="1:16" ht="48.75" customHeight="1" x14ac:dyDescent="0.2">
      <c r="A185" s="4" t="s">
        <v>482</v>
      </c>
      <c r="B185" s="10" t="s">
        <v>0</v>
      </c>
      <c r="C185" s="10" t="s">
        <v>0</v>
      </c>
      <c r="D185" s="10" t="s">
        <v>0</v>
      </c>
      <c r="E185" s="10" t="s">
        <v>0</v>
      </c>
      <c r="F185" s="10" t="s">
        <v>0</v>
      </c>
      <c r="G185" s="10" t="s">
        <v>0</v>
      </c>
      <c r="H185" s="10" t="s">
        <v>0</v>
      </c>
      <c r="I185" s="10" t="s">
        <v>0</v>
      </c>
      <c r="J185" s="10" t="s">
        <v>0</v>
      </c>
      <c r="K185" s="10" t="s">
        <v>0</v>
      </c>
      <c r="L185" s="10" t="s">
        <v>0</v>
      </c>
      <c r="M185" s="88">
        <f>M186</f>
        <v>9850892</v>
      </c>
      <c r="N185" s="88">
        <f t="shared" ref="N185:O185" si="78">N186</f>
        <v>0</v>
      </c>
      <c r="O185" s="88">
        <f t="shared" si="78"/>
        <v>0</v>
      </c>
      <c r="P185" s="81">
        <f t="shared" si="58"/>
        <v>0</v>
      </c>
    </row>
    <row r="186" spans="1:16" ht="48.95" customHeight="1" x14ac:dyDescent="0.2">
      <c r="A186" s="8" t="s">
        <v>483</v>
      </c>
      <c r="B186" s="2" t="s">
        <v>241</v>
      </c>
      <c r="C186" s="2" t="s">
        <v>14</v>
      </c>
      <c r="D186" s="2" t="s">
        <v>214</v>
      </c>
      <c r="E186" s="2" t="s">
        <v>33</v>
      </c>
      <c r="F186" s="2" t="s">
        <v>50</v>
      </c>
      <c r="G186" s="2" t="s">
        <v>29</v>
      </c>
      <c r="H186" s="2" t="s">
        <v>381</v>
      </c>
      <c r="I186" s="2" t="s">
        <v>335</v>
      </c>
      <c r="J186" s="3" t="s">
        <v>224</v>
      </c>
      <c r="K186" s="3" t="s">
        <v>484</v>
      </c>
      <c r="L186" s="3" t="s">
        <v>57</v>
      </c>
      <c r="M186" s="89">
        <v>9850892</v>
      </c>
      <c r="N186" s="89">
        <v>0</v>
      </c>
      <c r="O186" s="89">
        <v>0</v>
      </c>
      <c r="P186" s="83">
        <f t="shared" si="58"/>
        <v>0</v>
      </c>
    </row>
    <row r="187" spans="1:16" ht="64.5" customHeight="1" x14ac:dyDescent="0.2">
      <c r="A187" s="4" t="s">
        <v>242</v>
      </c>
      <c r="B187" s="5" t="s">
        <v>241</v>
      </c>
      <c r="C187" s="5" t="s">
        <v>15</v>
      </c>
      <c r="D187" s="5" t="s">
        <v>0</v>
      </c>
      <c r="E187" s="5" t="s">
        <v>0</v>
      </c>
      <c r="F187" s="5" t="s">
        <v>0</v>
      </c>
      <c r="G187" s="5" t="s">
        <v>0</v>
      </c>
      <c r="H187" s="6" t="s">
        <v>0</v>
      </c>
      <c r="I187" s="6" t="s">
        <v>0</v>
      </c>
      <c r="J187" s="6" t="s">
        <v>0</v>
      </c>
      <c r="K187" s="6" t="s">
        <v>0</v>
      </c>
      <c r="L187" s="6" t="s">
        <v>0</v>
      </c>
      <c r="M187" s="88">
        <f>M188+M205+M230</f>
        <v>325278075.71000004</v>
      </c>
      <c r="N187" s="88">
        <f t="shared" ref="N187:O187" si="79">N188+N205+N230</f>
        <v>0</v>
      </c>
      <c r="O187" s="88">
        <f t="shared" si="79"/>
        <v>0</v>
      </c>
      <c r="P187" s="81">
        <f t="shared" si="58"/>
        <v>0</v>
      </c>
    </row>
    <row r="188" spans="1:16" ht="58.5" customHeight="1" x14ac:dyDescent="0.2">
      <c r="A188" s="4" t="s">
        <v>485</v>
      </c>
      <c r="B188" s="5" t="s">
        <v>241</v>
      </c>
      <c r="C188" s="5" t="s">
        <v>15</v>
      </c>
      <c r="D188" s="5" t="s">
        <v>117</v>
      </c>
      <c r="E188" s="5" t="s">
        <v>0</v>
      </c>
      <c r="F188" s="5" t="s">
        <v>0</v>
      </c>
      <c r="G188" s="5" t="s">
        <v>0</v>
      </c>
      <c r="H188" s="6" t="s">
        <v>0</v>
      </c>
      <c r="I188" s="6" t="s">
        <v>0</v>
      </c>
      <c r="J188" s="6" t="s">
        <v>0</v>
      </c>
      <c r="K188" s="6" t="s">
        <v>0</v>
      </c>
      <c r="L188" s="6" t="s">
        <v>0</v>
      </c>
      <c r="M188" s="88">
        <f>M189</f>
        <v>17409258.68</v>
      </c>
      <c r="N188" s="88">
        <f t="shared" ref="N188:O192" si="80">N189</f>
        <v>0</v>
      </c>
      <c r="O188" s="88">
        <f t="shared" si="80"/>
        <v>0</v>
      </c>
      <c r="P188" s="81">
        <f t="shared" si="58"/>
        <v>0</v>
      </c>
    </row>
    <row r="189" spans="1:16" ht="32.25" customHeight="1" x14ac:dyDescent="0.2">
      <c r="A189" s="4" t="s">
        <v>32</v>
      </c>
      <c r="B189" s="5" t="s">
        <v>241</v>
      </c>
      <c r="C189" s="5" t="s">
        <v>15</v>
      </c>
      <c r="D189" s="5" t="s">
        <v>117</v>
      </c>
      <c r="E189" s="5" t="s">
        <v>33</v>
      </c>
      <c r="F189" s="5" t="s">
        <v>0</v>
      </c>
      <c r="G189" s="5" t="s">
        <v>0</v>
      </c>
      <c r="H189" s="6" t="s">
        <v>0</v>
      </c>
      <c r="I189" s="6" t="s">
        <v>0</v>
      </c>
      <c r="J189" s="6" t="s">
        <v>0</v>
      </c>
      <c r="K189" s="6" t="s">
        <v>0</v>
      </c>
      <c r="L189" s="6" t="s">
        <v>0</v>
      </c>
      <c r="M189" s="88">
        <f>M190</f>
        <v>17409258.68</v>
      </c>
      <c r="N189" s="88">
        <f t="shared" si="80"/>
        <v>0</v>
      </c>
      <c r="O189" s="88">
        <f t="shared" si="80"/>
        <v>0</v>
      </c>
      <c r="P189" s="81">
        <f t="shared" si="58"/>
        <v>0</v>
      </c>
    </row>
    <row r="190" spans="1:16" ht="15" customHeight="1" x14ac:dyDescent="0.2">
      <c r="A190" s="7" t="s">
        <v>49</v>
      </c>
      <c r="B190" s="5" t="s">
        <v>241</v>
      </c>
      <c r="C190" s="5" t="s">
        <v>15</v>
      </c>
      <c r="D190" s="5" t="s">
        <v>117</v>
      </c>
      <c r="E190" s="5" t="s">
        <v>33</v>
      </c>
      <c r="F190" s="5" t="s">
        <v>50</v>
      </c>
      <c r="G190" s="5" t="s">
        <v>0</v>
      </c>
      <c r="H190" s="5" t="s">
        <v>0</v>
      </c>
      <c r="I190" s="5" t="s">
        <v>0</v>
      </c>
      <c r="J190" s="5" t="s">
        <v>0</v>
      </c>
      <c r="K190" s="5" t="s">
        <v>0</v>
      </c>
      <c r="L190" s="5" t="s">
        <v>0</v>
      </c>
      <c r="M190" s="88">
        <f>M191</f>
        <v>17409258.68</v>
      </c>
      <c r="N190" s="88">
        <f t="shared" si="80"/>
        <v>0</v>
      </c>
      <c r="O190" s="88">
        <f t="shared" si="80"/>
        <v>0</v>
      </c>
      <c r="P190" s="81">
        <f t="shared" si="58"/>
        <v>0</v>
      </c>
    </row>
    <row r="191" spans="1:16" ht="15" customHeight="1" x14ac:dyDescent="0.2">
      <c r="A191" s="7" t="s">
        <v>51</v>
      </c>
      <c r="B191" s="5" t="s">
        <v>241</v>
      </c>
      <c r="C191" s="5" t="s">
        <v>15</v>
      </c>
      <c r="D191" s="5" t="s">
        <v>117</v>
      </c>
      <c r="E191" s="5" t="s">
        <v>33</v>
      </c>
      <c r="F191" s="5" t="s">
        <v>50</v>
      </c>
      <c r="G191" s="5" t="s">
        <v>29</v>
      </c>
      <c r="H191" s="5" t="s">
        <v>0</v>
      </c>
      <c r="I191" s="5" t="s">
        <v>0</v>
      </c>
      <c r="J191" s="5" t="s">
        <v>0</v>
      </c>
      <c r="K191" s="5" t="s">
        <v>0</v>
      </c>
      <c r="L191" s="5" t="s">
        <v>0</v>
      </c>
      <c r="M191" s="88">
        <f>M192</f>
        <v>17409258.68</v>
      </c>
      <c r="N191" s="88">
        <f t="shared" si="80"/>
        <v>0</v>
      </c>
      <c r="O191" s="88">
        <f t="shared" si="80"/>
        <v>0</v>
      </c>
      <c r="P191" s="81">
        <f t="shared" si="58"/>
        <v>0</v>
      </c>
    </row>
    <row r="192" spans="1:16" ht="56.25" customHeight="1" x14ac:dyDescent="0.2">
      <c r="A192" s="4" t="s">
        <v>380</v>
      </c>
      <c r="B192" s="5" t="s">
        <v>241</v>
      </c>
      <c r="C192" s="5" t="s">
        <v>15</v>
      </c>
      <c r="D192" s="5" t="s">
        <v>117</v>
      </c>
      <c r="E192" s="5" t="s">
        <v>33</v>
      </c>
      <c r="F192" s="5" t="s">
        <v>50</v>
      </c>
      <c r="G192" s="5" t="s">
        <v>29</v>
      </c>
      <c r="H192" s="5" t="s">
        <v>381</v>
      </c>
      <c r="I192" s="6" t="s">
        <v>0</v>
      </c>
      <c r="J192" s="6" t="s">
        <v>0</v>
      </c>
      <c r="K192" s="6" t="s">
        <v>0</v>
      </c>
      <c r="L192" s="6" t="s">
        <v>0</v>
      </c>
      <c r="M192" s="88">
        <f>M193</f>
        <v>17409258.68</v>
      </c>
      <c r="N192" s="88">
        <f t="shared" si="80"/>
        <v>0</v>
      </c>
      <c r="O192" s="88">
        <f t="shared" si="80"/>
        <v>0</v>
      </c>
      <c r="P192" s="81">
        <f t="shared" si="58"/>
        <v>0</v>
      </c>
    </row>
    <row r="193" spans="1:16" ht="76.5" customHeight="1" x14ac:dyDescent="0.2">
      <c r="A193" s="4" t="s">
        <v>334</v>
      </c>
      <c r="B193" s="5" t="s">
        <v>241</v>
      </c>
      <c r="C193" s="5" t="s">
        <v>15</v>
      </c>
      <c r="D193" s="5" t="s">
        <v>117</v>
      </c>
      <c r="E193" s="5" t="s">
        <v>33</v>
      </c>
      <c r="F193" s="5" t="s">
        <v>50</v>
      </c>
      <c r="G193" s="5" t="s">
        <v>29</v>
      </c>
      <c r="H193" s="5" t="s">
        <v>381</v>
      </c>
      <c r="I193" s="5" t="s">
        <v>335</v>
      </c>
      <c r="J193" s="5" t="s">
        <v>0</v>
      </c>
      <c r="K193" s="5" t="s">
        <v>0</v>
      </c>
      <c r="L193" s="5" t="s">
        <v>0</v>
      </c>
      <c r="M193" s="88">
        <f>M194+M196+M198+M200+M202</f>
        <v>17409258.68</v>
      </c>
      <c r="N193" s="88">
        <f t="shared" ref="N193:O193" si="81">N194+N196+N198+N200+N202</f>
        <v>0</v>
      </c>
      <c r="O193" s="88">
        <f t="shared" si="81"/>
        <v>0</v>
      </c>
      <c r="P193" s="81">
        <f t="shared" si="58"/>
        <v>0</v>
      </c>
    </row>
    <row r="194" spans="1:16" ht="32.25" customHeight="1" x14ac:dyDescent="0.2">
      <c r="A194" s="4" t="s">
        <v>486</v>
      </c>
      <c r="B194" s="10" t="s">
        <v>0</v>
      </c>
      <c r="C194" s="10" t="s">
        <v>0</v>
      </c>
      <c r="D194" s="10" t="s">
        <v>0</v>
      </c>
      <c r="E194" s="10" t="s">
        <v>0</v>
      </c>
      <c r="F194" s="10" t="s">
        <v>0</v>
      </c>
      <c r="G194" s="10" t="s">
        <v>0</v>
      </c>
      <c r="H194" s="10" t="s">
        <v>0</v>
      </c>
      <c r="I194" s="10" t="s">
        <v>0</v>
      </c>
      <c r="J194" s="10" t="s">
        <v>0</v>
      </c>
      <c r="K194" s="10" t="s">
        <v>0</v>
      </c>
      <c r="L194" s="10" t="s">
        <v>0</v>
      </c>
      <c r="M194" s="88">
        <f>M195</f>
        <v>986495.68</v>
      </c>
      <c r="N194" s="88">
        <f t="shared" ref="N194:O194" si="82">N195</f>
        <v>0</v>
      </c>
      <c r="O194" s="88">
        <f t="shared" si="82"/>
        <v>0</v>
      </c>
      <c r="P194" s="81">
        <f t="shared" si="58"/>
        <v>0</v>
      </c>
    </row>
    <row r="195" spans="1:16" ht="48.95" customHeight="1" x14ac:dyDescent="0.2">
      <c r="A195" s="8" t="s">
        <v>487</v>
      </c>
      <c r="B195" s="2" t="s">
        <v>241</v>
      </c>
      <c r="C195" s="2" t="s">
        <v>15</v>
      </c>
      <c r="D195" s="2" t="s">
        <v>117</v>
      </c>
      <c r="E195" s="2" t="s">
        <v>33</v>
      </c>
      <c r="F195" s="2" t="s">
        <v>50</v>
      </c>
      <c r="G195" s="2" t="s">
        <v>29</v>
      </c>
      <c r="H195" s="2" t="s">
        <v>381</v>
      </c>
      <c r="I195" s="2" t="s">
        <v>335</v>
      </c>
      <c r="J195" s="3" t="s">
        <v>224</v>
      </c>
      <c r="K195" s="3" t="s">
        <v>488</v>
      </c>
      <c r="L195" s="3" t="s">
        <v>57</v>
      </c>
      <c r="M195" s="89">
        <v>986495.68</v>
      </c>
      <c r="N195" s="89">
        <v>0</v>
      </c>
      <c r="O195" s="89">
        <v>0</v>
      </c>
      <c r="P195" s="83">
        <f t="shared" si="58"/>
        <v>0</v>
      </c>
    </row>
    <row r="196" spans="1:16" ht="15" customHeight="1" x14ac:dyDescent="0.2">
      <c r="A196" s="4" t="s">
        <v>418</v>
      </c>
      <c r="B196" s="10" t="s">
        <v>0</v>
      </c>
      <c r="C196" s="10" t="s">
        <v>0</v>
      </c>
      <c r="D196" s="10" t="s">
        <v>0</v>
      </c>
      <c r="E196" s="10" t="s">
        <v>0</v>
      </c>
      <c r="F196" s="10" t="s">
        <v>0</v>
      </c>
      <c r="G196" s="10" t="s">
        <v>0</v>
      </c>
      <c r="H196" s="10" t="s">
        <v>0</v>
      </c>
      <c r="I196" s="10" t="s">
        <v>0</v>
      </c>
      <c r="J196" s="10" t="s">
        <v>0</v>
      </c>
      <c r="K196" s="10" t="s">
        <v>0</v>
      </c>
      <c r="L196" s="10" t="s">
        <v>0</v>
      </c>
      <c r="M196" s="88">
        <f>M197</f>
        <v>6984618.5</v>
      </c>
      <c r="N196" s="88">
        <f t="shared" ref="N196:O196" si="83">N197</f>
        <v>0</v>
      </c>
      <c r="O196" s="88">
        <f t="shared" si="83"/>
        <v>0</v>
      </c>
      <c r="P196" s="81">
        <f t="shared" si="58"/>
        <v>0</v>
      </c>
    </row>
    <row r="197" spans="1:16" ht="32.25" customHeight="1" x14ac:dyDescent="0.2">
      <c r="A197" s="8" t="s">
        <v>489</v>
      </c>
      <c r="B197" s="2" t="s">
        <v>241</v>
      </c>
      <c r="C197" s="2" t="s">
        <v>15</v>
      </c>
      <c r="D197" s="2" t="s">
        <v>117</v>
      </c>
      <c r="E197" s="2" t="s">
        <v>33</v>
      </c>
      <c r="F197" s="2" t="s">
        <v>50</v>
      </c>
      <c r="G197" s="2" t="s">
        <v>29</v>
      </c>
      <c r="H197" s="2" t="s">
        <v>381</v>
      </c>
      <c r="I197" s="2" t="s">
        <v>335</v>
      </c>
      <c r="J197" s="3" t="s">
        <v>224</v>
      </c>
      <c r="K197" s="3" t="s">
        <v>490</v>
      </c>
      <c r="L197" s="3" t="s">
        <v>57</v>
      </c>
      <c r="M197" s="89">
        <v>6984618.5</v>
      </c>
      <c r="N197" s="89">
        <v>0</v>
      </c>
      <c r="O197" s="89">
        <v>0</v>
      </c>
      <c r="P197" s="83">
        <f t="shared" si="58"/>
        <v>0</v>
      </c>
    </row>
    <row r="198" spans="1:16" ht="32.25" customHeight="1" x14ac:dyDescent="0.2">
      <c r="A198" s="4" t="s">
        <v>364</v>
      </c>
      <c r="B198" s="10" t="s">
        <v>0</v>
      </c>
      <c r="C198" s="10" t="s">
        <v>0</v>
      </c>
      <c r="D198" s="10" t="s">
        <v>0</v>
      </c>
      <c r="E198" s="10" t="s">
        <v>0</v>
      </c>
      <c r="F198" s="10" t="s">
        <v>0</v>
      </c>
      <c r="G198" s="10" t="s">
        <v>0</v>
      </c>
      <c r="H198" s="10" t="s">
        <v>0</v>
      </c>
      <c r="I198" s="10" t="s">
        <v>0</v>
      </c>
      <c r="J198" s="10" t="s">
        <v>0</v>
      </c>
      <c r="K198" s="10" t="s">
        <v>0</v>
      </c>
      <c r="L198" s="10" t="s">
        <v>0</v>
      </c>
      <c r="M198" s="88">
        <f>M199</f>
        <v>3971000</v>
      </c>
      <c r="N198" s="88">
        <f t="shared" ref="N198:O198" si="84">N199</f>
        <v>0</v>
      </c>
      <c r="O198" s="88">
        <f t="shared" si="84"/>
        <v>0</v>
      </c>
      <c r="P198" s="81">
        <f t="shared" si="58"/>
        <v>0</v>
      </c>
    </row>
    <row r="199" spans="1:16" ht="48.95" customHeight="1" x14ac:dyDescent="0.2">
      <c r="A199" s="8" t="s">
        <v>491</v>
      </c>
      <c r="B199" s="2" t="s">
        <v>241</v>
      </c>
      <c r="C199" s="2" t="s">
        <v>15</v>
      </c>
      <c r="D199" s="2" t="s">
        <v>117</v>
      </c>
      <c r="E199" s="2" t="s">
        <v>33</v>
      </c>
      <c r="F199" s="2" t="s">
        <v>50</v>
      </c>
      <c r="G199" s="2" t="s">
        <v>29</v>
      </c>
      <c r="H199" s="2" t="s">
        <v>381</v>
      </c>
      <c r="I199" s="2" t="s">
        <v>335</v>
      </c>
      <c r="J199" s="3" t="s">
        <v>224</v>
      </c>
      <c r="K199" s="3">
        <v>2.46</v>
      </c>
      <c r="L199" s="3" t="s">
        <v>57</v>
      </c>
      <c r="M199" s="89">
        <v>3971000</v>
      </c>
      <c r="N199" s="89">
        <v>0</v>
      </c>
      <c r="O199" s="89">
        <v>0</v>
      </c>
      <c r="P199" s="83">
        <f t="shared" si="58"/>
        <v>0</v>
      </c>
    </row>
    <row r="200" spans="1:16" ht="15" customHeight="1" x14ac:dyDescent="0.2">
      <c r="A200" s="4" t="s">
        <v>492</v>
      </c>
      <c r="B200" s="10" t="s">
        <v>0</v>
      </c>
      <c r="C200" s="10" t="s">
        <v>0</v>
      </c>
      <c r="D200" s="10" t="s">
        <v>0</v>
      </c>
      <c r="E200" s="10" t="s">
        <v>0</v>
      </c>
      <c r="F200" s="10" t="s">
        <v>0</v>
      </c>
      <c r="G200" s="10" t="s">
        <v>0</v>
      </c>
      <c r="H200" s="10" t="s">
        <v>0</v>
      </c>
      <c r="I200" s="10" t="s">
        <v>0</v>
      </c>
      <c r="J200" s="10" t="s">
        <v>0</v>
      </c>
      <c r="K200" s="10" t="s">
        <v>0</v>
      </c>
      <c r="L200" s="10" t="s">
        <v>0</v>
      </c>
      <c r="M200" s="88">
        <f>M201</f>
        <v>2636858</v>
      </c>
      <c r="N200" s="88">
        <f t="shared" ref="N200:O200" si="85">N201</f>
        <v>0</v>
      </c>
      <c r="O200" s="88">
        <f t="shared" si="85"/>
        <v>0</v>
      </c>
      <c r="P200" s="81">
        <f t="shared" si="58"/>
        <v>0</v>
      </c>
    </row>
    <row r="201" spans="1:16" ht="32.25" customHeight="1" x14ac:dyDescent="0.2">
      <c r="A201" s="8" t="s">
        <v>493</v>
      </c>
      <c r="B201" s="2" t="s">
        <v>241</v>
      </c>
      <c r="C201" s="2" t="s">
        <v>15</v>
      </c>
      <c r="D201" s="2" t="s">
        <v>117</v>
      </c>
      <c r="E201" s="2" t="s">
        <v>33</v>
      </c>
      <c r="F201" s="2" t="s">
        <v>50</v>
      </c>
      <c r="G201" s="2" t="s">
        <v>29</v>
      </c>
      <c r="H201" s="2" t="s">
        <v>381</v>
      </c>
      <c r="I201" s="2" t="s">
        <v>335</v>
      </c>
      <c r="J201" s="3" t="s">
        <v>224</v>
      </c>
      <c r="K201" s="3" t="s">
        <v>494</v>
      </c>
      <c r="L201" s="3" t="s">
        <v>57</v>
      </c>
      <c r="M201" s="89">
        <v>2636858</v>
      </c>
      <c r="N201" s="89">
        <v>0</v>
      </c>
      <c r="O201" s="89">
        <v>0</v>
      </c>
      <c r="P201" s="83">
        <f t="shared" si="58"/>
        <v>0</v>
      </c>
    </row>
    <row r="202" spans="1:16" ht="34.5" customHeight="1" x14ac:dyDescent="0.2">
      <c r="A202" s="4" t="s">
        <v>495</v>
      </c>
      <c r="B202" s="10" t="s">
        <v>0</v>
      </c>
      <c r="C202" s="10" t="s">
        <v>0</v>
      </c>
      <c r="D202" s="10" t="s">
        <v>0</v>
      </c>
      <c r="E202" s="10" t="s">
        <v>0</v>
      </c>
      <c r="F202" s="10" t="s">
        <v>0</v>
      </c>
      <c r="G202" s="10" t="s">
        <v>0</v>
      </c>
      <c r="H202" s="10" t="s">
        <v>0</v>
      </c>
      <c r="I202" s="10" t="s">
        <v>0</v>
      </c>
      <c r="J202" s="10" t="s">
        <v>0</v>
      </c>
      <c r="K202" s="10" t="s">
        <v>0</v>
      </c>
      <c r="L202" s="10" t="s">
        <v>0</v>
      </c>
      <c r="M202" s="88">
        <f>SUM(M203:M204)</f>
        <v>2830286.5</v>
      </c>
      <c r="N202" s="88">
        <f t="shared" ref="N202:O202" si="86">SUM(N203:N204)</f>
        <v>0</v>
      </c>
      <c r="O202" s="88">
        <f t="shared" si="86"/>
        <v>0</v>
      </c>
      <c r="P202" s="81">
        <f t="shared" ref="P202:P265" si="87">O202/M202</f>
        <v>0</v>
      </c>
    </row>
    <row r="203" spans="1:16" ht="32.25" customHeight="1" x14ac:dyDescent="0.2">
      <c r="A203" s="8" t="s">
        <v>496</v>
      </c>
      <c r="B203" s="2" t="s">
        <v>241</v>
      </c>
      <c r="C203" s="2" t="s">
        <v>15</v>
      </c>
      <c r="D203" s="2" t="s">
        <v>117</v>
      </c>
      <c r="E203" s="2" t="s">
        <v>33</v>
      </c>
      <c r="F203" s="2" t="s">
        <v>50</v>
      </c>
      <c r="G203" s="2" t="s">
        <v>29</v>
      </c>
      <c r="H203" s="2" t="s">
        <v>381</v>
      </c>
      <c r="I203" s="2" t="s">
        <v>335</v>
      </c>
      <c r="J203" s="3" t="s">
        <v>224</v>
      </c>
      <c r="K203" s="3" t="s">
        <v>497</v>
      </c>
      <c r="L203" s="3" t="s">
        <v>57</v>
      </c>
      <c r="M203" s="89">
        <v>824771.87</v>
      </c>
      <c r="N203" s="89">
        <v>0</v>
      </c>
      <c r="O203" s="89">
        <v>0</v>
      </c>
      <c r="P203" s="83">
        <f t="shared" si="87"/>
        <v>0</v>
      </c>
    </row>
    <row r="204" spans="1:16" ht="32.25" customHeight="1" x14ac:dyDescent="0.2">
      <c r="A204" s="8" t="s">
        <v>498</v>
      </c>
      <c r="B204" s="2" t="s">
        <v>241</v>
      </c>
      <c r="C204" s="2" t="s">
        <v>15</v>
      </c>
      <c r="D204" s="2" t="s">
        <v>117</v>
      </c>
      <c r="E204" s="2" t="s">
        <v>33</v>
      </c>
      <c r="F204" s="2" t="s">
        <v>50</v>
      </c>
      <c r="G204" s="2" t="s">
        <v>29</v>
      </c>
      <c r="H204" s="2" t="s">
        <v>381</v>
      </c>
      <c r="I204" s="2" t="s">
        <v>335</v>
      </c>
      <c r="J204" s="3" t="s">
        <v>224</v>
      </c>
      <c r="K204" s="3" t="s">
        <v>499</v>
      </c>
      <c r="L204" s="3" t="s">
        <v>57</v>
      </c>
      <c r="M204" s="89">
        <v>2005514.63</v>
      </c>
      <c r="N204" s="89">
        <v>0</v>
      </c>
      <c r="O204" s="89">
        <v>0</v>
      </c>
      <c r="P204" s="83">
        <f t="shared" si="87"/>
        <v>0</v>
      </c>
    </row>
    <row r="205" spans="1:16" ht="55.5" customHeight="1" x14ac:dyDescent="0.2">
      <c r="A205" s="4" t="s">
        <v>479</v>
      </c>
      <c r="B205" s="5" t="s">
        <v>241</v>
      </c>
      <c r="C205" s="5" t="s">
        <v>15</v>
      </c>
      <c r="D205" s="5" t="s">
        <v>214</v>
      </c>
      <c r="E205" s="5" t="s">
        <v>0</v>
      </c>
      <c r="F205" s="5" t="s">
        <v>0</v>
      </c>
      <c r="G205" s="5" t="s">
        <v>0</v>
      </c>
      <c r="H205" s="6" t="s">
        <v>0</v>
      </c>
      <c r="I205" s="6" t="s">
        <v>0</v>
      </c>
      <c r="J205" s="6" t="s">
        <v>0</v>
      </c>
      <c r="K205" s="6" t="s">
        <v>0</v>
      </c>
      <c r="L205" s="6" t="s">
        <v>0</v>
      </c>
      <c r="M205" s="88">
        <f>M206</f>
        <v>43677244.730000004</v>
      </c>
      <c r="N205" s="88">
        <f t="shared" ref="N205:O209" si="88">N206</f>
        <v>0</v>
      </c>
      <c r="O205" s="88">
        <f t="shared" si="88"/>
        <v>0</v>
      </c>
      <c r="P205" s="81">
        <f t="shared" si="87"/>
        <v>0</v>
      </c>
    </row>
    <row r="206" spans="1:16" ht="32.25" customHeight="1" x14ac:dyDescent="0.2">
      <c r="A206" s="4" t="s">
        <v>32</v>
      </c>
      <c r="B206" s="5" t="s">
        <v>241</v>
      </c>
      <c r="C206" s="5" t="s">
        <v>15</v>
      </c>
      <c r="D206" s="5" t="s">
        <v>214</v>
      </c>
      <c r="E206" s="5" t="s">
        <v>33</v>
      </c>
      <c r="F206" s="5" t="s">
        <v>0</v>
      </c>
      <c r="G206" s="5" t="s">
        <v>0</v>
      </c>
      <c r="H206" s="6" t="s">
        <v>0</v>
      </c>
      <c r="I206" s="6" t="s">
        <v>0</v>
      </c>
      <c r="J206" s="6" t="s">
        <v>0</v>
      </c>
      <c r="K206" s="6" t="s">
        <v>0</v>
      </c>
      <c r="L206" s="6" t="s">
        <v>0</v>
      </c>
      <c r="M206" s="88">
        <f>M207</f>
        <v>43677244.730000004</v>
      </c>
      <c r="N206" s="88">
        <f t="shared" si="88"/>
        <v>0</v>
      </c>
      <c r="O206" s="88">
        <f t="shared" si="88"/>
        <v>0</v>
      </c>
      <c r="P206" s="81">
        <f t="shared" si="87"/>
        <v>0</v>
      </c>
    </row>
    <row r="207" spans="1:16" ht="15" customHeight="1" x14ac:dyDescent="0.2">
      <c r="A207" s="7" t="s">
        <v>49</v>
      </c>
      <c r="B207" s="5" t="s">
        <v>241</v>
      </c>
      <c r="C207" s="5" t="s">
        <v>15</v>
      </c>
      <c r="D207" s="5" t="s">
        <v>214</v>
      </c>
      <c r="E207" s="5" t="s">
        <v>33</v>
      </c>
      <c r="F207" s="5" t="s">
        <v>50</v>
      </c>
      <c r="G207" s="5" t="s">
        <v>0</v>
      </c>
      <c r="H207" s="5" t="s">
        <v>0</v>
      </c>
      <c r="I207" s="5" t="s">
        <v>0</v>
      </c>
      <c r="J207" s="5" t="s">
        <v>0</v>
      </c>
      <c r="K207" s="5" t="s">
        <v>0</v>
      </c>
      <c r="L207" s="5" t="s">
        <v>0</v>
      </c>
      <c r="M207" s="88">
        <f>M208</f>
        <v>43677244.730000004</v>
      </c>
      <c r="N207" s="88">
        <f t="shared" si="88"/>
        <v>0</v>
      </c>
      <c r="O207" s="88">
        <f t="shared" si="88"/>
        <v>0</v>
      </c>
      <c r="P207" s="81">
        <f t="shared" si="87"/>
        <v>0</v>
      </c>
    </row>
    <row r="208" spans="1:16" ht="15" customHeight="1" x14ac:dyDescent="0.2">
      <c r="A208" s="7" t="s">
        <v>51</v>
      </c>
      <c r="B208" s="5" t="s">
        <v>241</v>
      </c>
      <c r="C208" s="5" t="s">
        <v>15</v>
      </c>
      <c r="D208" s="5" t="s">
        <v>214</v>
      </c>
      <c r="E208" s="5" t="s">
        <v>33</v>
      </c>
      <c r="F208" s="5" t="s">
        <v>50</v>
      </c>
      <c r="G208" s="5" t="s">
        <v>29</v>
      </c>
      <c r="H208" s="5" t="s">
        <v>0</v>
      </c>
      <c r="I208" s="5" t="s">
        <v>0</v>
      </c>
      <c r="J208" s="5" t="s">
        <v>0</v>
      </c>
      <c r="K208" s="5" t="s">
        <v>0</v>
      </c>
      <c r="L208" s="5" t="s">
        <v>0</v>
      </c>
      <c r="M208" s="88">
        <f>M209</f>
        <v>43677244.730000004</v>
      </c>
      <c r="N208" s="88">
        <f t="shared" si="88"/>
        <v>0</v>
      </c>
      <c r="O208" s="88">
        <f t="shared" si="88"/>
        <v>0</v>
      </c>
      <c r="P208" s="81">
        <f t="shared" si="87"/>
        <v>0</v>
      </c>
    </row>
    <row r="209" spans="1:16" ht="55.5" customHeight="1" x14ac:dyDescent="0.2">
      <c r="A209" s="4" t="s">
        <v>380</v>
      </c>
      <c r="B209" s="5" t="s">
        <v>241</v>
      </c>
      <c r="C209" s="5" t="s">
        <v>15</v>
      </c>
      <c r="D209" s="5" t="s">
        <v>214</v>
      </c>
      <c r="E209" s="5" t="s">
        <v>33</v>
      </c>
      <c r="F209" s="5" t="s">
        <v>50</v>
      </c>
      <c r="G209" s="5" t="s">
        <v>29</v>
      </c>
      <c r="H209" s="5" t="s">
        <v>381</v>
      </c>
      <c r="I209" s="6" t="s">
        <v>0</v>
      </c>
      <c r="J209" s="6" t="s">
        <v>0</v>
      </c>
      <c r="K209" s="6" t="s">
        <v>0</v>
      </c>
      <c r="L209" s="6" t="s">
        <v>0</v>
      </c>
      <c r="M209" s="88">
        <f>M210</f>
        <v>43677244.730000004</v>
      </c>
      <c r="N209" s="88">
        <f t="shared" si="88"/>
        <v>0</v>
      </c>
      <c r="O209" s="88">
        <f t="shared" si="88"/>
        <v>0</v>
      </c>
      <c r="P209" s="81">
        <f t="shared" si="87"/>
        <v>0</v>
      </c>
    </row>
    <row r="210" spans="1:16" ht="69.75" customHeight="1" x14ac:dyDescent="0.2">
      <c r="A210" s="4" t="s">
        <v>334</v>
      </c>
      <c r="B210" s="5" t="s">
        <v>241</v>
      </c>
      <c r="C210" s="5" t="s">
        <v>15</v>
      </c>
      <c r="D210" s="5" t="s">
        <v>214</v>
      </c>
      <c r="E210" s="5" t="s">
        <v>33</v>
      </c>
      <c r="F210" s="5" t="s">
        <v>50</v>
      </c>
      <c r="G210" s="5" t="s">
        <v>29</v>
      </c>
      <c r="H210" s="5" t="s">
        <v>381</v>
      </c>
      <c r="I210" s="5" t="s">
        <v>335</v>
      </c>
      <c r="J210" s="5" t="s">
        <v>0</v>
      </c>
      <c r="K210" s="5" t="s">
        <v>0</v>
      </c>
      <c r="L210" s="5" t="s">
        <v>0</v>
      </c>
      <c r="M210" s="88">
        <f>M211+M213+M216+M218+M220+M222+M224+M227</f>
        <v>43677244.730000004</v>
      </c>
      <c r="N210" s="88">
        <f t="shared" ref="N210:O210" si="89">N211+N213+N216+N218+N220+N222+N224+N227</f>
        <v>0</v>
      </c>
      <c r="O210" s="88">
        <f t="shared" si="89"/>
        <v>0</v>
      </c>
      <c r="P210" s="81">
        <f t="shared" si="87"/>
        <v>0</v>
      </c>
    </row>
    <row r="211" spans="1:16" ht="15" customHeight="1" x14ac:dyDescent="0.2">
      <c r="A211" s="4" t="s">
        <v>444</v>
      </c>
      <c r="B211" s="10" t="s">
        <v>0</v>
      </c>
      <c r="C211" s="10" t="s">
        <v>0</v>
      </c>
      <c r="D211" s="10" t="s">
        <v>0</v>
      </c>
      <c r="E211" s="10" t="s">
        <v>0</v>
      </c>
      <c r="F211" s="10" t="s">
        <v>0</v>
      </c>
      <c r="G211" s="10" t="s">
        <v>0</v>
      </c>
      <c r="H211" s="10" t="s">
        <v>0</v>
      </c>
      <c r="I211" s="10" t="s">
        <v>0</v>
      </c>
      <c r="J211" s="10" t="s">
        <v>0</v>
      </c>
      <c r="K211" s="10" t="s">
        <v>0</v>
      </c>
      <c r="L211" s="10" t="s">
        <v>0</v>
      </c>
      <c r="M211" s="88">
        <f>M212</f>
        <v>1778533</v>
      </c>
      <c r="N211" s="88">
        <f t="shared" ref="N211:O211" si="90">N212</f>
        <v>0</v>
      </c>
      <c r="O211" s="88">
        <f t="shared" si="90"/>
        <v>0</v>
      </c>
      <c r="P211" s="81">
        <f t="shared" si="87"/>
        <v>0</v>
      </c>
    </row>
    <row r="212" spans="1:16" ht="48.95" customHeight="1" x14ac:dyDescent="0.2">
      <c r="A212" s="8" t="s">
        <v>500</v>
      </c>
      <c r="B212" s="2" t="s">
        <v>241</v>
      </c>
      <c r="C212" s="2" t="s">
        <v>15</v>
      </c>
      <c r="D212" s="2" t="s">
        <v>214</v>
      </c>
      <c r="E212" s="2" t="s">
        <v>33</v>
      </c>
      <c r="F212" s="2" t="s">
        <v>50</v>
      </c>
      <c r="G212" s="2" t="s">
        <v>29</v>
      </c>
      <c r="H212" s="2" t="s">
        <v>381</v>
      </c>
      <c r="I212" s="2" t="s">
        <v>335</v>
      </c>
      <c r="J212" s="3" t="s">
        <v>224</v>
      </c>
      <c r="K212" s="3" t="s">
        <v>501</v>
      </c>
      <c r="L212" s="3" t="s">
        <v>57</v>
      </c>
      <c r="M212" s="89">
        <v>1778533</v>
      </c>
      <c r="N212" s="89">
        <v>0</v>
      </c>
      <c r="O212" s="89">
        <v>0</v>
      </c>
      <c r="P212" s="83">
        <f t="shared" si="87"/>
        <v>0</v>
      </c>
    </row>
    <row r="213" spans="1:16" ht="32.25" customHeight="1" x14ac:dyDescent="0.2">
      <c r="A213" s="4" t="s">
        <v>486</v>
      </c>
      <c r="B213" s="10" t="s">
        <v>0</v>
      </c>
      <c r="C213" s="10" t="s">
        <v>0</v>
      </c>
      <c r="D213" s="10" t="s">
        <v>0</v>
      </c>
      <c r="E213" s="10" t="s">
        <v>0</v>
      </c>
      <c r="F213" s="10" t="s">
        <v>0</v>
      </c>
      <c r="G213" s="10" t="s">
        <v>0</v>
      </c>
      <c r="H213" s="10" t="s">
        <v>0</v>
      </c>
      <c r="I213" s="10" t="s">
        <v>0</v>
      </c>
      <c r="J213" s="10" t="s">
        <v>0</v>
      </c>
      <c r="K213" s="10" t="s">
        <v>0</v>
      </c>
      <c r="L213" s="10" t="s">
        <v>0</v>
      </c>
      <c r="M213" s="88">
        <f>SUM(M214:M215)</f>
        <v>15298479.85</v>
      </c>
      <c r="N213" s="88">
        <f t="shared" ref="N213:O213" si="91">SUM(N214:N215)</f>
        <v>0</v>
      </c>
      <c r="O213" s="88">
        <f t="shared" si="91"/>
        <v>0</v>
      </c>
      <c r="P213" s="81">
        <f t="shared" si="87"/>
        <v>0</v>
      </c>
    </row>
    <row r="214" spans="1:16" ht="64.5" customHeight="1" x14ac:dyDescent="0.2">
      <c r="A214" s="8" t="s">
        <v>502</v>
      </c>
      <c r="B214" s="2" t="s">
        <v>241</v>
      </c>
      <c r="C214" s="2" t="s">
        <v>15</v>
      </c>
      <c r="D214" s="2" t="s">
        <v>214</v>
      </c>
      <c r="E214" s="2" t="s">
        <v>33</v>
      </c>
      <c r="F214" s="2" t="s">
        <v>50</v>
      </c>
      <c r="G214" s="2" t="s">
        <v>29</v>
      </c>
      <c r="H214" s="2" t="s">
        <v>381</v>
      </c>
      <c r="I214" s="2" t="s">
        <v>335</v>
      </c>
      <c r="J214" s="3" t="s">
        <v>224</v>
      </c>
      <c r="K214" s="3" t="s">
        <v>503</v>
      </c>
      <c r="L214" s="3" t="s">
        <v>57</v>
      </c>
      <c r="M214" s="89">
        <v>13683479.85</v>
      </c>
      <c r="N214" s="89">
        <v>0</v>
      </c>
      <c r="O214" s="89">
        <v>0</v>
      </c>
      <c r="P214" s="83">
        <f t="shared" si="87"/>
        <v>0</v>
      </c>
    </row>
    <row r="215" spans="1:16" ht="48.95" customHeight="1" x14ac:dyDescent="0.2">
      <c r="A215" s="8" t="s">
        <v>504</v>
      </c>
      <c r="B215" s="2" t="s">
        <v>241</v>
      </c>
      <c r="C215" s="2" t="s">
        <v>15</v>
      </c>
      <c r="D215" s="2" t="s">
        <v>214</v>
      </c>
      <c r="E215" s="2" t="s">
        <v>33</v>
      </c>
      <c r="F215" s="2" t="s">
        <v>50</v>
      </c>
      <c r="G215" s="2" t="s">
        <v>29</v>
      </c>
      <c r="H215" s="2" t="s">
        <v>381</v>
      </c>
      <c r="I215" s="2" t="s">
        <v>335</v>
      </c>
      <c r="J215" s="3" t="s">
        <v>505</v>
      </c>
      <c r="K215" s="3" t="s">
        <v>14</v>
      </c>
      <c r="L215" s="3" t="s">
        <v>57</v>
      </c>
      <c r="M215" s="89">
        <v>1615000</v>
      </c>
      <c r="N215" s="89">
        <v>0</v>
      </c>
      <c r="O215" s="89">
        <v>0</v>
      </c>
      <c r="P215" s="83">
        <f t="shared" si="87"/>
        <v>0</v>
      </c>
    </row>
    <row r="216" spans="1:16" ht="32.25" customHeight="1" x14ac:dyDescent="0.2">
      <c r="A216" s="4" t="s">
        <v>506</v>
      </c>
      <c r="B216" s="10" t="s">
        <v>0</v>
      </c>
      <c r="C216" s="10" t="s">
        <v>0</v>
      </c>
      <c r="D216" s="10" t="s">
        <v>0</v>
      </c>
      <c r="E216" s="10" t="s">
        <v>0</v>
      </c>
      <c r="F216" s="10" t="s">
        <v>0</v>
      </c>
      <c r="G216" s="10" t="s">
        <v>0</v>
      </c>
      <c r="H216" s="10" t="s">
        <v>0</v>
      </c>
      <c r="I216" s="10" t="s">
        <v>0</v>
      </c>
      <c r="J216" s="10" t="s">
        <v>0</v>
      </c>
      <c r="K216" s="10" t="s">
        <v>0</v>
      </c>
      <c r="L216" s="10" t="s">
        <v>0</v>
      </c>
      <c r="M216" s="88">
        <f>M217</f>
        <v>3736611.79</v>
      </c>
      <c r="N216" s="88">
        <f t="shared" ref="N216:O216" si="92">N217</f>
        <v>0</v>
      </c>
      <c r="O216" s="88">
        <f t="shared" si="92"/>
        <v>0</v>
      </c>
      <c r="P216" s="81">
        <f t="shared" si="87"/>
        <v>0</v>
      </c>
    </row>
    <row r="217" spans="1:16" ht="48.95" customHeight="1" x14ac:dyDescent="0.2">
      <c r="A217" s="8" t="s">
        <v>507</v>
      </c>
      <c r="B217" s="2" t="s">
        <v>241</v>
      </c>
      <c r="C217" s="2" t="s">
        <v>15</v>
      </c>
      <c r="D217" s="2" t="s">
        <v>214</v>
      </c>
      <c r="E217" s="2" t="s">
        <v>33</v>
      </c>
      <c r="F217" s="2" t="s">
        <v>50</v>
      </c>
      <c r="G217" s="2" t="s">
        <v>29</v>
      </c>
      <c r="H217" s="2" t="s">
        <v>381</v>
      </c>
      <c r="I217" s="2" t="s">
        <v>335</v>
      </c>
      <c r="J217" s="3" t="s">
        <v>224</v>
      </c>
      <c r="K217" s="3" t="s">
        <v>508</v>
      </c>
      <c r="L217" s="3" t="s">
        <v>57</v>
      </c>
      <c r="M217" s="89">
        <v>3736611.79</v>
      </c>
      <c r="N217" s="89">
        <v>0</v>
      </c>
      <c r="O217" s="89">
        <v>0</v>
      </c>
      <c r="P217" s="83">
        <f t="shared" si="87"/>
        <v>0</v>
      </c>
    </row>
    <row r="218" spans="1:16" ht="32.25" customHeight="1" x14ac:dyDescent="0.2">
      <c r="A218" s="44" t="s">
        <v>418</v>
      </c>
      <c r="B218" s="10" t="s">
        <v>0</v>
      </c>
      <c r="C218" s="10" t="s">
        <v>0</v>
      </c>
      <c r="D218" s="10" t="s">
        <v>0</v>
      </c>
      <c r="E218" s="10" t="s">
        <v>0</v>
      </c>
      <c r="F218" s="10" t="s">
        <v>0</v>
      </c>
      <c r="G218" s="10" t="s">
        <v>0</v>
      </c>
      <c r="H218" s="10" t="s">
        <v>0</v>
      </c>
      <c r="I218" s="10" t="s">
        <v>0</v>
      </c>
      <c r="J218" s="10" t="s">
        <v>0</v>
      </c>
      <c r="K218" s="10" t="s">
        <v>0</v>
      </c>
      <c r="L218" s="10" t="s">
        <v>0</v>
      </c>
      <c r="M218" s="88">
        <f>M219</f>
        <v>3895000</v>
      </c>
      <c r="N218" s="88">
        <f t="shared" ref="N218:O218" si="93">N219</f>
        <v>0</v>
      </c>
      <c r="O218" s="88">
        <f t="shared" si="93"/>
        <v>0</v>
      </c>
      <c r="P218" s="81">
        <f t="shared" si="87"/>
        <v>0</v>
      </c>
    </row>
    <row r="219" spans="1:16" ht="48.95" customHeight="1" x14ac:dyDescent="0.2">
      <c r="A219" s="8" t="s">
        <v>518</v>
      </c>
      <c r="B219" s="2" t="s">
        <v>241</v>
      </c>
      <c r="C219" s="2" t="s">
        <v>15</v>
      </c>
      <c r="D219" s="2" t="s">
        <v>214</v>
      </c>
      <c r="E219" s="2" t="s">
        <v>33</v>
      </c>
      <c r="F219" s="2" t="s">
        <v>50</v>
      </c>
      <c r="G219" s="2" t="s">
        <v>29</v>
      </c>
      <c r="H219" s="2" t="s">
        <v>381</v>
      </c>
      <c r="I219" s="2" t="s">
        <v>335</v>
      </c>
      <c r="J219" s="11" t="s">
        <v>358</v>
      </c>
      <c r="K219" s="3">
        <v>1</v>
      </c>
      <c r="L219" s="3">
        <v>2019</v>
      </c>
      <c r="M219" s="89">
        <v>3895000</v>
      </c>
      <c r="N219" s="89">
        <v>0</v>
      </c>
      <c r="O219" s="89">
        <v>0</v>
      </c>
      <c r="P219" s="83">
        <f t="shared" si="87"/>
        <v>0</v>
      </c>
    </row>
    <row r="220" spans="1:16" ht="15" customHeight="1" x14ac:dyDescent="0.2">
      <c r="A220" s="4" t="s">
        <v>398</v>
      </c>
      <c r="B220" s="10" t="s">
        <v>0</v>
      </c>
      <c r="C220" s="10" t="s">
        <v>0</v>
      </c>
      <c r="D220" s="10" t="s">
        <v>0</v>
      </c>
      <c r="E220" s="10" t="s">
        <v>0</v>
      </c>
      <c r="F220" s="10" t="s">
        <v>0</v>
      </c>
      <c r="G220" s="10" t="s">
        <v>0</v>
      </c>
      <c r="H220" s="10" t="s">
        <v>0</v>
      </c>
      <c r="I220" s="10" t="s">
        <v>0</v>
      </c>
      <c r="J220" s="10" t="s">
        <v>0</v>
      </c>
      <c r="K220" s="10" t="s">
        <v>0</v>
      </c>
      <c r="L220" s="10" t="s">
        <v>0</v>
      </c>
      <c r="M220" s="88">
        <f>M221</f>
        <v>1775797</v>
      </c>
      <c r="N220" s="88">
        <f t="shared" ref="N220:O220" si="94">N221</f>
        <v>0</v>
      </c>
      <c r="O220" s="88">
        <f t="shared" si="94"/>
        <v>0</v>
      </c>
      <c r="P220" s="81">
        <f t="shared" si="87"/>
        <v>0</v>
      </c>
    </row>
    <row r="221" spans="1:16" ht="32.25" customHeight="1" x14ac:dyDescent="0.2">
      <c r="A221" s="8" t="s">
        <v>509</v>
      </c>
      <c r="B221" s="2" t="s">
        <v>241</v>
      </c>
      <c r="C221" s="2" t="s">
        <v>15</v>
      </c>
      <c r="D221" s="2" t="s">
        <v>214</v>
      </c>
      <c r="E221" s="2" t="s">
        <v>33</v>
      </c>
      <c r="F221" s="2" t="s">
        <v>50</v>
      </c>
      <c r="G221" s="2" t="s">
        <v>29</v>
      </c>
      <c r="H221" s="2" t="s">
        <v>381</v>
      </c>
      <c r="I221" s="2" t="s">
        <v>335</v>
      </c>
      <c r="J221" s="3" t="s">
        <v>358</v>
      </c>
      <c r="K221" s="3" t="s">
        <v>14</v>
      </c>
      <c r="L221" s="3" t="s">
        <v>57</v>
      </c>
      <c r="M221" s="89">
        <v>1775797</v>
      </c>
      <c r="N221" s="89">
        <v>0</v>
      </c>
      <c r="O221" s="89">
        <v>0</v>
      </c>
      <c r="P221" s="83">
        <f t="shared" si="87"/>
        <v>0</v>
      </c>
    </row>
    <row r="222" spans="1:16" ht="15" customHeight="1" x14ac:dyDescent="0.2">
      <c r="A222" s="4" t="s">
        <v>399</v>
      </c>
      <c r="B222" s="10" t="s">
        <v>0</v>
      </c>
      <c r="C222" s="10" t="s">
        <v>0</v>
      </c>
      <c r="D222" s="10" t="s">
        <v>0</v>
      </c>
      <c r="E222" s="10" t="s">
        <v>0</v>
      </c>
      <c r="F222" s="10" t="s">
        <v>0</v>
      </c>
      <c r="G222" s="10" t="s">
        <v>0</v>
      </c>
      <c r="H222" s="10" t="s">
        <v>0</v>
      </c>
      <c r="I222" s="10" t="s">
        <v>0</v>
      </c>
      <c r="J222" s="10" t="s">
        <v>0</v>
      </c>
      <c r="K222" s="10" t="s">
        <v>0</v>
      </c>
      <c r="L222" s="10" t="s">
        <v>0</v>
      </c>
      <c r="M222" s="88">
        <f>M223</f>
        <v>4891740</v>
      </c>
      <c r="N222" s="88">
        <f t="shared" ref="N222:O222" si="95">N223</f>
        <v>0</v>
      </c>
      <c r="O222" s="88">
        <f t="shared" si="95"/>
        <v>0</v>
      </c>
      <c r="P222" s="81">
        <f t="shared" si="87"/>
        <v>0</v>
      </c>
    </row>
    <row r="223" spans="1:16" ht="32.25" customHeight="1" x14ac:dyDescent="0.2">
      <c r="A223" s="8" t="s">
        <v>510</v>
      </c>
      <c r="B223" s="2" t="s">
        <v>241</v>
      </c>
      <c r="C223" s="2" t="s">
        <v>15</v>
      </c>
      <c r="D223" s="2" t="s">
        <v>214</v>
      </c>
      <c r="E223" s="2" t="s">
        <v>33</v>
      </c>
      <c r="F223" s="2" t="s">
        <v>50</v>
      </c>
      <c r="G223" s="2" t="s">
        <v>29</v>
      </c>
      <c r="H223" s="2" t="s">
        <v>381</v>
      </c>
      <c r="I223" s="2" t="s">
        <v>335</v>
      </c>
      <c r="J223" s="3" t="s">
        <v>224</v>
      </c>
      <c r="K223" s="3" t="s">
        <v>511</v>
      </c>
      <c r="L223" s="3" t="s">
        <v>57</v>
      </c>
      <c r="M223" s="89">
        <v>4891740</v>
      </c>
      <c r="N223" s="89">
        <v>0</v>
      </c>
      <c r="O223" s="89">
        <v>0</v>
      </c>
      <c r="P223" s="83">
        <f t="shared" si="87"/>
        <v>0</v>
      </c>
    </row>
    <row r="224" spans="1:16" ht="32.25" customHeight="1" x14ac:dyDescent="0.2">
      <c r="A224" s="4" t="s">
        <v>364</v>
      </c>
      <c r="B224" s="10" t="s">
        <v>0</v>
      </c>
      <c r="C224" s="10" t="s">
        <v>0</v>
      </c>
      <c r="D224" s="10" t="s">
        <v>0</v>
      </c>
      <c r="E224" s="10" t="s">
        <v>0</v>
      </c>
      <c r="F224" s="10" t="s">
        <v>0</v>
      </c>
      <c r="G224" s="10" t="s">
        <v>0</v>
      </c>
      <c r="H224" s="10" t="s">
        <v>0</v>
      </c>
      <c r="I224" s="10" t="s">
        <v>0</v>
      </c>
      <c r="J224" s="10" t="s">
        <v>0</v>
      </c>
      <c r="K224" s="10" t="s">
        <v>0</v>
      </c>
      <c r="L224" s="10" t="s">
        <v>0</v>
      </c>
      <c r="M224" s="88">
        <f>SUM(M225:M226)</f>
        <v>10735000</v>
      </c>
      <c r="N224" s="88">
        <f t="shared" ref="N224:O224" si="96">SUM(N225:N226)</f>
        <v>0</v>
      </c>
      <c r="O224" s="88">
        <f t="shared" si="96"/>
        <v>0</v>
      </c>
      <c r="P224" s="81">
        <f t="shared" si="87"/>
        <v>0</v>
      </c>
    </row>
    <row r="225" spans="1:16" ht="48.95" customHeight="1" x14ac:dyDescent="0.2">
      <c r="A225" s="8" t="s">
        <v>512</v>
      </c>
      <c r="B225" s="2" t="s">
        <v>241</v>
      </c>
      <c r="C225" s="2" t="s">
        <v>15</v>
      </c>
      <c r="D225" s="2" t="s">
        <v>214</v>
      </c>
      <c r="E225" s="2" t="s">
        <v>33</v>
      </c>
      <c r="F225" s="2" t="s">
        <v>50</v>
      </c>
      <c r="G225" s="2" t="s">
        <v>29</v>
      </c>
      <c r="H225" s="2" t="s">
        <v>381</v>
      </c>
      <c r="I225" s="2" t="s">
        <v>335</v>
      </c>
      <c r="J225" s="3" t="s">
        <v>358</v>
      </c>
      <c r="K225" s="3">
        <v>1</v>
      </c>
      <c r="L225" s="3" t="s">
        <v>57</v>
      </c>
      <c r="M225" s="89">
        <v>5225000</v>
      </c>
      <c r="N225" s="89">
        <v>0</v>
      </c>
      <c r="O225" s="89">
        <v>0</v>
      </c>
      <c r="P225" s="83">
        <f t="shared" si="87"/>
        <v>0</v>
      </c>
    </row>
    <row r="226" spans="1:16" ht="48.95" customHeight="1" x14ac:dyDescent="0.2">
      <c r="A226" s="8" t="s">
        <v>513</v>
      </c>
      <c r="B226" s="2" t="s">
        <v>241</v>
      </c>
      <c r="C226" s="2" t="s">
        <v>15</v>
      </c>
      <c r="D226" s="2" t="s">
        <v>214</v>
      </c>
      <c r="E226" s="2" t="s">
        <v>33</v>
      </c>
      <c r="F226" s="2" t="s">
        <v>50</v>
      </c>
      <c r="G226" s="2" t="s">
        <v>29</v>
      </c>
      <c r="H226" s="2" t="s">
        <v>381</v>
      </c>
      <c r="I226" s="2" t="s">
        <v>335</v>
      </c>
      <c r="J226" s="3" t="s">
        <v>358</v>
      </c>
      <c r="K226" s="3">
        <v>1</v>
      </c>
      <c r="L226" s="3" t="s">
        <v>57</v>
      </c>
      <c r="M226" s="89">
        <v>5510000</v>
      </c>
      <c r="N226" s="89">
        <v>0</v>
      </c>
      <c r="O226" s="89">
        <v>0</v>
      </c>
      <c r="P226" s="83">
        <f t="shared" si="87"/>
        <v>0</v>
      </c>
    </row>
    <row r="227" spans="1:16" ht="33" customHeight="1" x14ac:dyDescent="0.2">
      <c r="A227" s="4" t="s">
        <v>495</v>
      </c>
      <c r="B227" s="10" t="s">
        <v>0</v>
      </c>
      <c r="C227" s="10" t="s">
        <v>0</v>
      </c>
      <c r="D227" s="10" t="s">
        <v>0</v>
      </c>
      <c r="E227" s="10" t="s">
        <v>0</v>
      </c>
      <c r="F227" s="10" t="s">
        <v>0</v>
      </c>
      <c r="G227" s="10" t="s">
        <v>0</v>
      </c>
      <c r="H227" s="10" t="s">
        <v>0</v>
      </c>
      <c r="I227" s="10" t="s">
        <v>0</v>
      </c>
      <c r="J227" s="10" t="s">
        <v>0</v>
      </c>
      <c r="K227" s="10" t="s">
        <v>0</v>
      </c>
      <c r="L227" s="10" t="s">
        <v>0</v>
      </c>
      <c r="M227" s="88">
        <f>SUM(M228:M229)</f>
        <v>1566083.09</v>
      </c>
      <c r="N227" s="88">
        <f t="shared" ref="N227:O227" si="97">SUM(N228:N229)</f>
        <v>0</v>
      </c>
      <c r="O227" s="88">
        <f t="shared" si="97"/>
        <v>0</v>
      </c>
      <c r="P227" s="81">
        <f t="shared" si="87"/>
        <v>0</v>
      </c>
    </row>
    <row r="228" spans="1:16" ht="48.95" customHeight="1" x14ac:dyDescent="0.2">
      <c r="A228" s="8" t="s">
        <v>514</v>
      </c>
      <c r="B228" s="2" t="s">
        <v>241</v>
      </c>
      <c r="C228" s="2" t="s">
        <v>15</v>
      </c>
      <c r="D228" s="2" t="s">
        <v>214</v>
      </c>
      <c r="E228" s="2" t="s">
        <v>33</v>
      </c>
      <c r="F228" s="2" t="s">
        <v>50</v>
      </c>
      <c r="G228" s="2" t="s">
        <v>29</v>
      </c>
      <c r="H228" s="2" t="s">
        <v>381</v>
      </c>
      <c r="I228" s="2" t="s">
        <v>335</v>
      </c>
      <c r="J228" s="3" t="s">
        <v>224</v>
      </c>
      <c r="K228" s="3" t="s">
        <v>515</v>
      </c>
      <c r="L228" s="3" t="s">
        <v>57</v>
      </c>
      <c r="M228" s="89">
        <v>453727.24</v>
      </c>
      <c r="N228" s="89">
        <v>0</v>
      </c>
      <c r="O228" s="89">
        <v>0</v>
      </c>
      <c r="P228" s="83">
        <f t="shared" si="87"/>
        <v>0</v>
      </c>
    </row>
    <row r="229" spans="1:16" ht="48.95" customHeight="1" x14ac:dyDescent="0.2">
      <c r="A229" s="8" t="s">
        <v>516</v>
      </c>
      <c r="B229" s="2" t="s">
        <v>241</v>
      </c>
      <c r="C229" s="2" t="s">
        <v>15</v>
      </c>
      <c r="D229" s="2" t="s">
        <v>214</v>
      </c>
      <c r="E229" s="2" t="s">
        <v>33</v>
      </c>
      <c r="F229" s="2" t="s">
        <v>50</v>
      </c>
      <c r="G229" s="2" t="s">
        <v>29</v>
      </c>
      <c r="H229" s="2" t="s">
        <v>381</v>
      </c>
      <c r="I229" s="2" t="s">
        <v>335</v>
      </c>
      <c r="J229" s="3" t="s">
        <v>224</v>
      </c>
      <c r="K229" s="3" t="s">
        <v>517</v>
      </c>
      <c r="L229" s="3" t="s">
        <v>57</v>
      </c>
      <c r="M229" s="89">
        <v>1112355.8500000001</v>
      </c>
      <c r="N229" s="89">
        <v>0</v>
      </c>
      <c r="O229" s="89">
        <v>0</v>
      </c>
      <c r="P229" s="83">
        <f t="shared" si="87"/>
        <v>0</v>
      </c>
    </row>
    <row r="230" spans="1:16" ht="32.25" customHeight="1" x14ac:dyDescent="0.2">
      <c r="A230" s="4" t="s">
        <v>519</v>
      </c>
      <c r="B230" s="5" t="s">
        <v>241</v>
      </c>
      <c r="C230" s="5" t="s">
        <v>15</v>
      </c>
      <c r="D230" s="5" t="s">
        <v>119</v>
      </c>
      <c r="E230" s="5" t="s">
        <v>0</v>
      </c>
      <c r="F230" s="5" t="s">
        <v>0</v>
      </c>
      <c r="G230" s="5" t="s">
        <v>0</v>
      </c>
      <c r="H230" s="6" t="s">
        <v>0</v>
      </c>
      <c r="I230" s="6" t="s">
        <v>0</v>
      </c>
      <c r="J230" s="6" t="s">
        <v>0</v>
      </c>
      <c r="K230" s="6" t="s">
        <v>0</v>
      </c>
      <c r="L230" s="6" t="s">
        <v>0</v>
      </c>
      <c r="M230" s="88">
        <f>M231</f>
        <v>264191572.30000001</v>
      </c>
      <c r="N230" s="88">
        <f t="shared" ref="N230:O234" si="98">N231</f>
        <v>0</v>
      </c>
      <c r="O230" s="88">
        <f t="shared" si="98"/>
        <v>0</v>
      </c>
      <c r="P230" s="81">
        <f t="shared" si="87"/>
        <v>0</v>
      </c>
    </row>
    <row r="231" spans="1:16" ht="32.25" customHeight="1" x14ac:dyDescent="0.2">
      <c r="A231" s="4" t="s">
        <v>32</v>
      </c>
      <c r="B231" s="5" t="s">
        <v>241</v>
      </c>
      <c r="C231" s="5" t="s">
        <v>15</v>
      </c>
      <c r="D231" s="5" t="s">
        <v>119</v>
      </c>
      <c r="E231" s="5" t="s">
        <v>33</v>
      </c>
      <c r="F231" s="5" t="s">
        <v>0</v>
      </c>
      <c r="G231" s="5" t="s">
        <v>0</v>
      </c>
      <c r="H231" s="6" t="s">
        <v>0</v>
      </c>
      <c r="I231" s="6" t="s">
        <v>0</v>
      </c>
      <c r="J231" s="6" t="s">
        <v>0</v>
      </c>
      <c r="K231" s="6" t="s">
        <v>0</v>
      </c>
      <c r="L231" s="6" t="s">
        <v>0</v>
      </c>
      <c r="M231" s="88">
        <f>M232</f>
        <v>264191572.30000001</v>
      </c>
      <c r="N231" s="88">
        <f t="shared" si="98"/>
        <v>0</v>
      </c>
      <c r="O231" s="88">
        <f t="shared" si="98"/>
        <v>0</v>
      </c>
      <c r="P231" s="81">
        <f t="shared" si="87"/>
        <v>0</v>
      </c>
    </row>
    <row r="232" spans="1:16" ht="15" customHeight="1" x14ac:dyDescent="0.2">
      <c r="A232" s="7" t="s">
        <v>49</v>
      </c>
      <c r="B232" s="5" t="s">
        <v>241</v>
      </c>
      <c r="C232" s="5" t="s">
        <v>15</v>
      </c>
      <c r="D232" s="5" t="s">
        <v>119</v>
      </c>
      <c r="E232" s="5" t="s">
        <v>33</v>
      </c>
      <c r="F232" s="5" t="s">
        <v>50</v>
      </c>
      <c r="G232" s="5" t="s">
        <v>0</v>
      </c>
      <c r="H232" s="5" t="s">
        <v>0</v>
      </c>
      <c r="I232" s="5" t="s">
        <v>0</v>
      </c>
      <c r="J232" s="5" t="s">
        <v>0</v>
      </c>
      <c r="K232" s="5" t="s">
        <v>0</v>
      </c>
      <c r="L232" s="5" t="s">
        <v>0</v>
      </c>
      <c r="M232" s="88">
        <f>M233</f>
        <v>264191572.30000001</v>
      </c>
      <c r="N232" s="88">
        <f t="shared" si="98"/>
        <v>0</v>
      </c>
      <c r="O232" s="88">
        <f t="shared" si="98"/>
        <v>0</v>
      </c>
      <c r="P232" s="81">
        <f t="shared" si="87"/>
        <v>0</v>
      </c>
    </row>
    <row r="233" spans="1:16" ht="15" customHeight="1" x14ac:dyDescent="0.2">
      <c r="A233" s="7" t="s">
        <v>51</v>
      </c>
      <c r="B233" s="5" t="s">
        <v>241</v>
      </c>
      <c r="C233" s="5" t="s">
        <v>15</v>
      </c>
      <c r="D233" s="5" t="s">
        <v>119</v>
      </c>
      <c r="E233" s="5" t="s">
        <v>33</v>
      </c>
      <c r="F233" s="5" t="s">
        <v>50</v>
      </c>
      <c r="G233" s="5" t="s">
        <v>29</v>
      </c>
      <c r="H233" s="5" t="s">
        <v>0</v>
      </c>
      <c r="I233" s="5" t="s">
        <v>0</v>
      </c>
      <c r="J233" s="5" t="s">
        <v>0</v>
      </c>
      <c r="K233" s="5" t="s">
        <v>0</v>
      </c>
      <c r="L233" s="5" t="s">
        <v>0</v>
      </c>
      <c r="M233" s="88">
        <f>M234</f>
        <v>264191572.30000001</v>
      </c>
      <c r="N233" s="88">
        <f t="shared" si="98"/>
        <v>0</v>
      </c>
      <c r="O233" s="88">
        <f t="shared" si="98"/>
        <v>0</v>
      </c>
      <c r="P233" s="81">
        <f t="shared" si="87"/>
        <v>0</v>
      </c>
    </row>
    <row r="234" spans="1:16" ht="48.95" customHeight="1" x14ac:dyDescent="0.2">
      <c r="A234" s="4" t="s">
        <v>380</v>
      </c>
      <c r="B234" s="5" t="s">
        <v>241</v>
      </c>
      <c r="C234" s="5" t="s">
        <v>15</v>
      </c>
      <c r="D234" s="5" t="s">
        <v>119</v>
      </c>
      <c r="E234" s="5" t="s">
        <v>33</v>
      </c>
      <c r="F234" s="5" t="s">
        <v>50</v>
      </c>
      <c r="G234" s="5" t="s">
        <v>29</v>
      </c>
      <c r="H234" s="5" t="s">
        <v>381</v>
      </c>
      <c r="I234" s="6" t="s">
        <v>0</v>
      </c>
      <c r="J234" s="6" t="s">
        <v>0</v>
      </c>
      <c r="K234" s="6" t="s">
        <v>0</v>
      </c>
      <c r="L234" s="6" t="s">
        <v>0</v>
      </c>
      <c r="M234" s="88">
        <f>M235</f>
        <v>264191572.30000001</v>
      </c>
      <c r="N234" s="88">
        <f t="shared" si="98"/>
        <v>0</v>
      </c>
      <c r="O234" s="88">
        <f t="shared" si="98"/>
        <v>0</v>
      </c>
      <c r="P234" s="81">
        <f t="shared" si="87"/>
        <v>0</v>
      </c>
    </row>
    <row r="235" spans="1:16" ht="64.5" customHeight="1" x14ac:dyDescent="0.2">
      <c r="A235" s="4" t="s">
        <v>334</v>
      </c>
      <c r="B235" s="5" t="s">
        <v>241</v>
      </c>
      <c r="C235" s="5" t="s">
        <v>15</v>
      </c>
      <c r="D235" s="5" t="s">
        <v>119</v>
      </c>
      <c r="E235" s="5" t="s">
        <v>33</v>
      </c>
      <c r="F235" s="5" t="s">
        <v>50</v>
      </c>
      <c r="G235" s="5" t="s">
        <v>29</v>
      </c>
      <c r="H235" s="5" t="s">
        <v>381</v>
      </c>
      <c r="I235" s="5" t="s">
        <v>335</v>
      </c>
      <c r="J235" s="5" t="s">
        <v>0</v>
      </c>
      <c r="K235" s="5" t="s">
        <v>0</v>
      </c>
      <c r="L235" s="5" t="s">
        <v>0</v>
      </c>
      <c r="M235" s="88">
        <f>M236+M240</f>
        <v>264191572.30000001</v>
      </c>
      <c r="N235" s="88">
        <f t="shared" ref="N235:O235" si="99">N236+N240</f>
        <v>0</v>
      </c>
      <c r="O235" s="88">
        <f t="shared" si="99"/>
        <v>0</v>
      </c>
      <c r="P235" s="81">
        <f t="shared" si="87"/>
        <v>0</v>
      </c>
    </row>
    <row r="236" spans="1:16" ht="15" customHeight="1" x14ac:dyDescent="0.2">
      <c r="A236" s="4" t="s">
        <v>444</v>
      </c>
      <c r="B236" s="10" t="s">
        <v>0</v>
      </c>
      <c r="C236" s="10" t="s">
        <v>0</v>
      </c>
      <c r="D236" s="10" t="s">
        <v>0</v>
      </c>
      <c r="E236" s="10" t="s">
        <v>0</v>
      </c>
      <c r="F236" s="10" t="s">
        <v>0</v>
      </c>
      <c r="G236" s="10" t="s">
        <v>0</v>
      </c>
      <c r="H236" s="10" t="s">
        <v>0</v>
      </c>
      <c r="I236" s="10" t="s">
        <v>0</v>
      </c>
      <c r="J236" s="10" t="s">
        <v>0</v>
      </c>
      <c r="K236" s="10" t="s">
        <v>0</v>
      </c>
      <c r="L236" s="10" t="s">
        <v>0</v>
      </c>
      <c r="M236" s="88">
        <f>SUM(M237:M239)</f>
        <v>239191572.30000001</v>
      </c>
      <c r="N236" s="88">
        <f t="shared" ref="N236:O236" si="100">SUM(N237:N239)</f>
        <v>0</v>
      </c>
      <c r="O236" s="88">
        <f t="shared" si="100"/>
        <v>0</v>
      </c>
      <c r="P236" s="81">
        <f t="shared" si="87"/>
        <v>0</v>
      </c>
    </row>
    <row r="237" spans="1:16" ht="144.4" customHeight="1" x14ac:dyDescent="0.2">
      <c r="A237" s="8" t="s">
        <v>520</v>
      </c>
      <c r="B237" s="2" t="s">
        <v>241</v>
      </c>
      <c r="C237" s="2" t="s">
        <v>15</v>
      </c>
      <c r="D237" s="2" t="s">
        <v>119</v>
      </c>
      <c r="E237" s="2" t="s">
        <v>33</v>
      </c>
      <c r="F237" s="2" t="s">
        <v>50</v>
      </c>
      <c r="G237" s="2" t="s">
        <v>29</v>
      </c>
      <c r="H237" s="2" t="s">
        <v>381</v>
      </c>
      <c r="I237" s="2" t="s">
        <v>335</v>
      </c>
      <c r="J237" s="3" t="s">
        <v>521</v>
      </c>
      <c r="K237" s="3" t="s">
        <v>522</v>
      </c>
      <c r="L237" s="14">
        <v>2020</v>
      </c>
      <c r="M237" s="89">
        <v>29456353</v>
      </c>
      <c r="N237" s="89">
        <v>0</v>
      </c>
      <c r="O237" s="89">
        <v>0</v>
      </c>
      <c r="P237" s="83">
        <f t="shared" si="87"/>
        <v>0</v>
      </c>
    </row>
    <row r="238" spans="1:16" ht="80.099999999999994" customHeight="1" x14ac:dyDescent="0.2">
      <c r="A238" s="8" t="s">
        <v>523</v>
      </c>
      <c r="B238" s="2" t="s">
        <v>241</v>
      </c>
      <c r="C238" s="2" t="s">
        <v>15</v>
      </c>
      <c r="D238" s="2" t="s">
        <v>119</v>
      </c>
      <c r="E238" s="2" t="s">
        <v>33</v>
      </c>
      <c r="F238" s="2" t="s">
        <v>50</v>
      </c>
      <c r="G238" s="2" t="s">
        <v>29</v>
      </c>
      <c r="H238" s="2" t="s">
        <v>381</v>
      </c>
      <c r="I238" s="2" t="s">
        <v>335</v>
      </c>
      <c r="J238" s="3" t="s">
        <v>521</v>
      </c>
      <c r="K238" s="3" t="s">
        <v>524</v>
      </c>
      <c r="L238" s="14">
        <v>2020</v>
      </c>
      <c r="M238" s="89">
        <v>155515526</v>
      </c>
      <c r="N238" s="89">
        <v>0</v>
      </c>
      <c r="O238" s="89">
        <v>0</v>
      </c>
      <c r="P238" s="83">
        <f t="shared" si="87"/>
        <v>0</v>
      </c>
    </row>
    <row r="239" spans="1:16" ht="80.099999999999994" customHeight="1" x14ac:dyDescent="0.2">
      <c r="A239" s="8" t="s">
        <v>525</v>
      </c>
      <c r="B239" s="2" t="s">
        <v>241</v>
      </c>
      <c r="C239" s="2" t="s">
        <v>15</v>
      </c>
      <c r="D239" s="2" t="s">
        <v>119</v>
      </c>
      <c r="E239" s="2" t="s">
        <v>33</v>
      </c>
      <c r="F239" s="2" t="s">
        <v>50</v>
      </c>
      <c r="G239" s="2" t="s">
        <v>29</v>
      </c>
      <c r="H239" s="2" t="s">
        <v>381</v>
      </c>
      <c r="I239" s="2" t="s">
        <v>335</v>
      </c>
      <c r="J239" s="3" t="s">
        <v>521</v>
      </c>
      <c r="K239" s="14">
        <v>5393.2</v>
      </c>
      <c r="L239" s="14">
        <v>2020</v>
      </c>
      <c r="M239" s="89">
        <v>54219693.299999997</v>
      </c>
      <c r="N239" s="89">
        <v>0</v>
      </c>
      <c r="O239" s="89"/>
      <c r="P239" s="83">
        <f t="shared" si="87"/>
        <v>0</v>
      </c>
    </row>
    <row r="240" spans="1:16" ht="15" customHeight="1" x14ac:dyDescent="0.2">
      <c r="A240" s="4" t="s">
        <v>418</v>
      </c>
      <c r="B240" s="10" t="s">
        <v>0</v>
      </c>
      <c r="C240" s="10" t="s">
        <v>0</v>
      </c>
      <c r="D240" s="10" t="s">
        <v>0</v>
      </c>
      <c r="E240" s="10" t="s">
        <v>0</v>
      </c>
      <c r="F240" s="10" t="s">
        <v>0</v>
      </c>
      <c r="G240" s="10" t="s">
        <v>0</v>
      </c>
      <c r="H240" s="10" t="s">
        <v>0</v>
      </c>
      <c r="I240" s="10" t="s">
        <v>0</v>
      </c>
      <c r="J240" s="10" t="s">
        <v>0</v>
      </c>
      <c r="K240" s="10" t="s">
        <v>0</v>
      </c>
      <c r="L240" s="10" t="s">
        <v>0</v>
      </c>
      <c r="M240" s="88">
        <f>M241</f>
        <v>25000000</v>
      </c>
      <c r="N240" s="88">
        <f t="shared" ref="N240:O240" si="101">N241</f>
        <v>0</v>
      </c>
      <c r="O240" s="88">
        <f t="shared" si="101"/>
        <v>0</v>
      </c>
      <c r="P240" s="81">
        <f t="shared" si="87"/>
        <v>0</v>
      </c>
    </row>
    <row r="241" spans="1:16" ht="48.95" customHeight="1" x14ac:dyDescent="0.2">
      <c r="A241" s="8" t="s">
        <v>526</v>
      </c>
      <c r="B241" s="2" t="s">
        <v>241</v>
      </c>
      <c r="C241" s="2" t="s">
        <v>15</v>
      </c>
      <c r="D241" s="2" t="s">
        <v>119</v>
      </c>
      <c r="E241" s="2" t="s">
        <v>33</v>
      </c>
      <c r="F241" s="2" t="s">
        <v>50</v>
      </c>
      <c r="G241" s="2" t="s">
        <v>29</v>
      </c>
      <c r="H241" s="2" t="s">
        <v>381</v>
      </c>
      <c r="I241" s="2" t="s">
        <v>335</v>
      </c>
      <c r="J241" s="3" t="s">
        <v>224</v>
      </c>
      <c r="K241" s="3" t="s">
        <v>14</v>
      </c>
      <c r="L241" s="3" t="s">
        <v>57</v>
      </c>
      <c r="M241" s="89">
        <v>25000000</v>
      </c>
      <c r="N241" s="89">
        <v>0</v>
      </c>
      <c r="O241" s="89">
        <v>0</v>
      </c>
      <c r="P241" s="83">
        <f t="shared" si="87"/>
        <v>0</v>
      </c>
    </row>
    <row r="242" spans="1:16" ht="32.25" customHeight="1" x14ac:dyDescent="0.2">
      <c r="A242" s="4" t="s">
        <v>253</v>
      </c>
      <c r="B242" s="5" t="s">
        <v>241</v>
      </c>
      <c r="C242" s="5" t="s">
        <v>16</v>
      </c>
      <c r="D242" s="5" t="s">
        <v>0</v>
      </c>
      <c r="E242" s="5" t="s">
        <v>0</v>
      </c>
      <c r="F242" s="5" t="s">
        <v>0</v>
      </c>
      <c r="G242" s="5" t="s">
        <v>0</v>
      </c>
      <c r="H242" s="6" t="s">
        <v>0</v>
      </c>
      <c r="I242" s="6" t="s">
        <v>0</v>
      </c>
      <c r="J242" s="6" t="s">
        <v>0</v>
      </c>
      <c r="K242" s="6" t="s">
        <v>0</v>
      </c>
      <c r="L242" s="6" t="s">
        <v>0</v>
      </c>
      <c r="M242" s="88">
        <f t="shared" ref="M242:M247" si="102">M243</f>
        <v>434081426.46000004</v>
      </c>
      <c r="N242" s="88">
        <f t="shared" ref="N242:O247" si="103">N243</f>
        <v>17429079.93</v>
      </c>
      <c r="O242" s="88">
        <f t="shared" si="103"/>
        <v>17429079.93</v>
      </c>
      <c r="P242" s="81">
        <f t="shared" si="87"/>
        <v>4.0151637152818984E-2</v>
      </c>
    </row>
    <row r="243" spans="1:16" ht="80.099999999999994" customHeight="1" x14ac:dyDescent="0.2">
      <c r="A243" s="4" t="s">
        <v>254</v>
      </c>
      <c r="B243" s="5" t="s">
        <v>241</v>
      </c>
      <c r="C243" s="5" t="s">
        <v>16</v>
      </c>
      <c r="D243" s="5" t="s">
        <v>255</v>
      </c>
      <c r="E243" s="5" t="s">
        <v>0</v>
      </c>
      <c r="F243" s="5" t="s">
        <v>0</v>
      </c>
      <c r="G243" s="5" t="s">
        <v>0</v>
      </c>
      <c r="H243" s="6" t="s">
        <v>0</v>
      </c>
      <c r="I243" s="6" t="s">
        <v>0</v>
      </c>
      <c r="J243" s="6" t="s">
        <v>0</v>
      </c>
      <c r="K243" s="6" t="s">
        <v>0</v>
      </c>
      <c r="L243" s="6" t="s">
        <v>0</v>
      </c>
      <c r="M243" s="88">
        <f t="shared" si="102"/>
        <v>434081426.46000004</v>
      </c>
      <c r="N243" s="88">
        <f t="shared" si="103"/>
        <v>17429079.93</v>
      </c>
      <c r="O243" s="88">
        <f t="shared" si="103"/>
        <v>17429079.93</v>
      </c>
      <c r="P243" s="81">
        <f t="shared" si="87"/>
        <v>4.0151637152818984E-2</v>
      </c>
    </row>
    <row r="244" spans="1:16" ht="32.25" customHeight="1" x14ac:dyDescent="0.2">
      <c r="A244" s="4" t="s">
        <v>32</v>
      </c>
      <c r="B244" s="5" t="s">
        <v>241</v>
      </c>
      <c r="C244" s="5" t="s">
        <v>16</v>
      </c>
      <c r="D244" s="5" t="s">
        <v>255</v>
      </c>
      <c r="E244" s="5" t="s">
        <v>33</v>
      </c>
      <c r="F244" s="5" t="s">
        <v>0</v>
      </c>
      <c r="G244" s="5" t="s">
        <v>0</v>
      </c>
      <c r="H244" s="6" t="s">
        <v>0</v>
      </c>
      <c r="I244" s="6" t="s">
        <v>0</v>
      </c>
      <c r="J244" s="6" t="s">
        <v>0</v>
      </c>
      <c r="K244" s="6" t="s">
        <v>0</v>
      </c>
      <c r="L244" s="6" t="s">
        <v>0</v>
      </c>
      <c r="M244" s="88">
        <f t="shared" si="102"/>
        <v>434081426.46000004</v>
      </c>
      <c r="N244" s="88">
        <f t="shared" si="103"/>
        <v>17429079.93</v>
      </c>
      <c r="O244" s="88">
        <f t="shared" si="103"/>
        <v>17429079.93</v>
      </c>
      <c r="P244" s="81">
        <f t="shared" si="87"/>
        <v>4.0151637152818984E-2</v>
      </c>
    </row>
    <row r="245" spans="1:16" ht="15" customHeight="1" x14ac:dyDescent="0.2">
      <c r="A245" s="7" t="s">
        <v>219</v>
      </c>
      <c r="B245" s="5" t="s">
        <v>241</v>
      </c>
      <c r="C245" s="5" t="s">
        <v>16</v>
      </c>
      <c r="D245" s="5" t="s">
        <v>255</v>
      </c>
      <c r="E245" s="5" t="s">
        <v>33</v>
      </c>
      <c r="F245" s="5" t="s">
        <v>168</v>
      </c>
      <c r="G245" s="5" t="s">
        <v>0</v>
      </c>
      <c r="H245" s="5" t="s">
        <v>0</v>
      </c>
      <c r="I245" s="5" t="s">
        <v>0</v>
      </c>
      <c r="J245" s="5" t="s">
        <v>0</v>
      </c>
      <c r="K245" s="5" t="s">
        <v>0</v>
      </c>
      <c r="L245" s="5" t="s">
        <v>0</v>
      </c>
      <c r="M245" s="88">
        <f t="shared" si="102"/>
        <v>434081426.46000004</v>
      </c>
      <c r="N245" s="88">
        <f t="shared" si="103"/>
        <v>17429079.93</v>
      </c>
      <c r="O245" s="88">
        <f t="shared" si="103"/>
        <v>17429079.93</v>
      </c>
      <c r="P245" s="81">
        <f t="shared" si="87"/>
        <v>4.0151637152818984E-2</v>
      </c>
    </row>
    <row r="246" spans="1:16" ht="32.25" customHeight="1" x14ac:dyDescent="0.2">
      <c r="A246" s="7" t="s">
        <v>220</v>
      </c>
      <c r="B246" s="5" t="s">
        <v>241</v>
      </c>
      <c r="C246" s="5" t="s">
        <v>16</v>
      </c>
      <c r="D246" s="5" t="s">
        <v>255</v>
      </c>
      <c r="E246" s="5" t="s">
        <v>33</v>
      </c>
      <c r="F246" s="5" t="s">
        <v>168</v>
      </c>
      <c r="G246" s="5" t="s">
        <v>121</v>
      </c>
      <c r="H246" s="5" t="s">
        <v>0</v>
      </c>
      <c r="I246" s="5" t="s">
        <v>0</v>
      </c>
      <c r="J246" s="5" t="s">
        <v>0</v>
      </c>
      <c r="K246" s="5" t="s">
        <v>0</v>
      </c>
      <c r="L246" s="5" t="s">
        <v>0</v>
      </c>
      <c r="M246" s="88">
        <f t="shared" si="102"/>
        <v>434081426.46000004</v>
      </c>
      <c r="N246" s="88">
        <f t="shared" si="103"/>
        <v>17429079.93</v>
      </c>
      <c r="O246" s="88">
        <f t="shared" si="103"/>
        <v>17429079.93</v>
      </c>
      <c r="P246" s="81">
        <f t="shared" si="87"/>
        <v>4.0151637152818984E-2</v>
      </c>
    </row>
    <row r="247" spans="1:16" ht="48.95" customHeight="1" x14ac:dyDescent="0.2">
      <c r="A247" s="4" t="s">
        <v>527</v>
      </c>
      <c r="B247" s="5" t="s">
        <v>241</v>
      </c>
      <c r="C247" s="5" t="s">
        <v>16</v>
      </c>
      <c r="D247" s="5" t="s">
        <v>255</v>
      </c>
      <c r="E247" s="5" t="s">
        <v>33</v>
      </c>
      <c r="F247" s="5" t="s">
        <v>168</v>
      </c>
      <c r="G247" s="5" t="s">
        <v>121</v>
      </c>
      <c r="H247" s="5" t="s">
        <v>528</v>
      </c>
      <c r="I247" s="6" t="s">
        <v>0</v>
      </c>
      <c r="J247" s="6" t="s">
        <v>0</v>
      </c>
      <c r="K247" s="6" t="s">
        <v>0</v>
      </c>
      <c r="L247" s="6" t="s">
        <v>0</v>
      </c>
      <c r="M247" s="88">
        <f t="shared" si="102"/>
        <v>434081426.46000004</v>
      </c>
      <c r="N247" s="88">
        <f t="shared" si="103"/>
        <v>17429079.93</v>
      </c>
      <c r="O247" s="88">
        <f t="shared" si="103"/>
        <v>17429079.93</v>
      </c>
      <c r="P247" s="81">
        <f t="shared" si="87"/>
        <v>4.0151637152818984E-2</v>
      </c>
    </row>
    <row r="248" spans="1:16" ht="63" customHeight="1" x14ac:dyDescent="0.2">
      <c r="A248" s="4" t="s">
        <v>334</v>
      </c>
      <c r="B248" s="5" t="s">
        <v>241</v>
      </c>
      <c r="C248" s="5" t="s">
        <v>16</v>
      </c>
      <c r="D248" s="5" t="s">
        <v>255</v>
      </c>
      <c r="E248" s="5" t="s">
        <v>33</v>
      </c>
      <c r="F248" s="5" t="s">
        <v>168</v>
      </c>
      <c r="G248" s="5" t="s">
        <v>121</v>
      </c>
      <c r="H248" s="5" t="s">
        <v>528</v>
      </c>
      <c r="I248" s="5" t="s">
        <v>335</v>
      </c>
      <c r="J248" s="5" t="s">
        <v>0</v>
      </c>
      <c r="K248" s="5" t="s">
        <v>0</v>
      </c>
      <c r="L248" s="5" t="s">
        <v>0</v>
      </c>
      <c r="M248" s="88">
        <f>M249+M253+M255</f>
        <v>434081426.46000004</v>
      </c>
      <c r="N248" s="88">
        <f t="shared" ref="N248:O248" si="104">N249+N253+N255</f>
        <v>17429079.93</v>
      </c>
      <c r="O248" s="88">
        <f t="shared" si="104"/>
        <v>17429079.93</v>
      </c>
      <c r="P248" s="81">
        <f t="shared" si="87"/>
        <v>4.0151637152818984E-2</v>
      </c>
    </row>
    <row r="249" spans="1:16" ht="15" customHeight="1" x14ac:dyDescent="0.2">
      <c r="A249" s="4" t="s">
        <v>444</v>
      </c>
      <c r="B249" s="10" t="s">
        <v>0</v>
      </c>
      <c r="C249" s="10" t="s">
        <v>0</v>
      </c>
      <c r="D249" s="10" t="s">
        <v>0</v>
      </c>
      <c r="E249" s="10" t="s">
        <v>0</v>
      </c>
      <c r="F249" s="10" t="s">
        <v>0</v>
      </c>
      <c r="G249" s="10" t="s">
        <v>0</v>
      </c>
      <c r="H249" s="10" t="s">
        <v>0</v>
      </c>
      <c r="I249" s="10" t="s">
        <v>0</v>
      </c>
      <c r="J249" s="10" t="s">
        <v>0</v>
      </c>
      <c r="K249" s="10" t="s">
        <v>0</v>
      </c>
      <c r="L249" s="10" t="s">
        <v>0</v>
      </c>
      <c r="M249" s="88">
        <f>SUM(M250:M252)</f>
        <v>254804981.46000001</v>
      </c>
      <c r="N249" s="88">
        <f t="shared" ref="N249:O249" si="105">SUM(N250:N252)</f>
        <v>17429079.93</v>
      </c>
      <c r="O249" s="88">
        <f t="shared" si="105"/>
        <v>17429079.93</v>
      </c>
      <c r="P249" s="81">
        <f t="shared" si="87"/>
        <v>6.8401645172451481E-2</v>
      </c>
    </row>
    <row r="250" spans="1:16" ht="48.95" customHeight="1" x14ac:dyDescent="0.2">
      <c r="A250" s="8" t="s">
        <v>633</v>
      </c>
      <c r="B250" s="2" t="s">
        <v>241</v>
      </c>
      <c r="C250" s="2" t="s">
        <v>16</v>
      </c>
      <c r="D250" s="2" t="s">
        <v>255</v>
      </c>
      <c r="E250" s="2" t="s">
        <v>33</v>
      </c>
      <c r="F250" s="2" t="s">
        <v>168</v>
      </c>
      <c r="G250" s="2" t="s">
        <v>121</v>
      </c>
      <c r="H250" s="2" t="s">
        <v>528</v>
      </c>
      <c r="I250" s="2" t="s">
        <v>335</v>
      </c>
      <c r="J250" s="3" t="s">
        <v>224</v>
      </c>
      <c r="K250" s="3" t="s">
        <v>529</v>
      </c>
      <c r="L250" s="3" t="s">
        <v>57</v>
      </c>
      <c r="M250" s="89">
        <v>217310918.06</v>
      </c>
      <c r="N250" s="89">
        <v>17142000</v>
      </c>
      <c r="O250" s="89">
        <v>17142000</v>
      </c>
      <c r="P250" s="83">
        <f t="shared" si="87"/>
        <v>7.8882368879722178E-2</v>
      </c>
    </row>
    <row r="251" spans="1:16" ht="96.6" customHeight="1" x14ac:dyDescent="0.2">
      <c r="A251" s="8" t="s">
        <v>636</v>
      </c>
      <c r="B251" s="2" t="s">
        <v>241</v>
      </c>
      <c r="C251" s="2" t="s">
        <v>16</v>
      </c>
      <c r="D251" s="2" t="s">
        <v>255</v>
      </c>
      <c r="E251" s="2" t="s">
        <v>33</v>
      </c>
      <c r="F251" s="2" t="s">
        <v>168</v>
      </c>
      <c r="G251" s="2" t="s">
        <v>121</v>
      </c>
      <c r="H251" s="2" t="s">
        <v>528</v>
      </c>
      <c r="I251" s="2" t="s">
        <v>335</v>
      </c>
      <c r="J251" s="3" t="s">
        <v>224</v>
      </c>
      <c r="K251" s="3"/>
      <c r="L251" s="3">
        <v>2019</v>
      </c>
      <c r="M251" s="89">
        <v>10983964.4</v>
      </c>
      <c r="N251" s="89">
        <v>287079.93</v>
      </c>
      <c r="O251" s="89">
        <v>287079.93</v>
      </c>
      <c r="P251" s="83">
        <f t="shared" si="87"/>
        <v>2.6136276443139234E-2</v>
      </c>
    </row>
    <row r="252" spans="1:16" ht="96.6" customHeight="1" x14ac:dyDescent="0.2">
      <c r="A252" s="8" t="s">
        <v>635</v>
      </c>
      <c r="B252" s="2" t="s">
        <v>241</v>
      </c>
      <c r="C252" s="2" t="s">
        <v>16</v>
      </c>
      <c r="D252" s="2" t="s">
        <v>255</v>
      </c>
      <c r="E252" s="2" t="s">
        <v>33</v>
      </c>
      <c r="F252" s="2" t="s">
        <v>168</v>
      </c>
      <c r="G252" s="2" t="s">
        <v>121</v>
      </c>
      <c r="H252" s="2" t="s">
        <v>528</v>
      </c>
      <c r="I252" s="2" t="s">
        <v>335</v>
      </c>
      <c r="J252" s="3" t="s">
        <v>224</v>
      </c>
      <c r="K252" s="3" t="s">
        <v>530</v>
      </c>
      <c r="L252" s="3" t="s">
        <v>57</v>
      </c>
      <c r="M252" s="89">
        <v>26510099</v>
      </c>
      <c r="N252" s="89">
        <v>0</v>
      </c>
      <c r="O252" s="89">
        <v>0</v>
      </c>
      <c r="P252" s="83">
        <f t="shared" si="87"/>
        <v>0</v>
      </c>
    </row>
    <row r="253" spans="1:16" ht="15" customHeight="1" x14ac:dyDescent="0.2">
      <c r="A253" s="4" t="s">
        <v>384</v>
      </c>
      <c r="B253" s="10" t="s">
        <v>0</v>
      </c>
      <c r="C253" s="10" t="s">
        <v>0</v>
      </c>
      <c r="D253" s="10" t="s">
        <v>0</v>
      </c>
      <c r="E253" s="10" t="s">
        <v>0</v>
      </c>
      <c r="F253" s="10" t="s">
        <v>0</v>
      </c>
      <c r="G253" s="10" t="s">
        <v>0</v>
      </c>
      <c r="H253" s="10" t="s">
        <v>0</v>
      </c>
      <c r="I253" s="10" t="s">
        <v>0</v>
      </c>
      <c r="J253" s="10" t="s">
        <v>0</v>
      </c>
      <c r="K253" s="10" t="s">
        <v>0</v>
      </c>
      <c r="L253" s="10" t="s">
        <v>0</v>
      </c>
      <c r="M253" s="88">
        <f>M254</f>
        <v>171106661</v>
      </c>
      <c r="N253" s="88">
        <f t="shared" ref="N253:O253" si="106">N254</f>
        <v>0</v>
      </c>
      <c r="O253" s="88">
        <f t="shared" si="106"/>
        <v>0</v>
      </c>
      <c r="P253" s="81">
        <f t="shared" si="87"/>
        <v>0</v>
      </c>
    </row>
    <row r="254" spans="1:16" ht="64.5" customHeight="1" x14ac:dyDescent="0.2">
      <c r="A254" s="8" t="s">
        <v>634</v>
      </c>
      <c r="B254" s="2" t="s">
        <v>241</v>
      </c>
      <c r="C254" s="2" t="s">
        <v>16</v>
      </c>
      <c r="D254" s="2" t="s">
        <v>255</v>
      </c>
      <c r="E254" s="2" t="s">
        <v>33</v>
      </c>
      <c r="F254" s="2" t="s">
        <v>168</v>
      </c>
      <c r="G254" s="2" t="s">
        <v>121</v>
      </c>
      <c r="H254" s="2" t="s">
        <v>528</v>
      </c>
      <c r="I254" s="2" t="s">
        <v>335</v>
      </c>
      <c r="J254" s="3" t="s">
        <v>224</v>
      </c>
      <c r="K254" s="3" t="s">
        <v>531</v>
      </c>
      <c r="L254" s="3" t="s">
        <v>57</v>
      </c>
      <c r="M254" s="89">
        <v>171106661</v>
      </c>
      <c r="N254" s="89">
        <v>0</v>
      </c>
      <c r="O254" s="89">
        <v>0</v>
      </c>
      <c r="P254" s="83">
        <f t="shared" si="87"/>
        <v>0</v>
      </c>
    </row>
    <row r="255" spans="1:16" ht="15" customHeight="1" x14ac:dyDescent="0.2">
      <c r="A255" s="4" t="s">
        <v>492</v>
      </c>
      <c r="B255" s="10" t="s">
        <v>0</v>
      </c>
      <c r="C255" s="10" t="s">
        <v>0</v>
      </c>
      <c r="D255" s="10" t="s">
        <v>0</v>
      </c>
      <c r="E255" s="10" t="s">
        <v>0</v>
      </c>
      <c r="F255" s="10" t="s">
        <v>0</v>
      </c>
      <c r="G255" s="10" t="s">
        <v>0</v>
      </c>
      <c r="H255" s="10" t="s">
        <v>0</v>
      </c>
      <c r="I255" s="10" t="s">
        <v>0</v>
      </c>
      <c r="J255" s="10" t="s">
        <v>0</v>
      </c>
      <c r="K255" s="10" t="s">
        <v>0</v>
      </c>
      <c r="L255" s="10" t="s">
        <v>0</v>
      </c>
      <c r="M255" s="88">
        <f>M256</f>
        <v>8169784</v>
      </c>
      <c r="N255" s="88">
        <f t="shared" ref="N255:O255" si="107">N256</f>
        <v>0</v>
      </c>
      <c r="O255" s="88">
        <f t="shared" si="107"/>
        <v>0</v>
      </c>
      <c r="P255" s="81">
        <f t="shared" si="87"/>
        <v>0</v>
      </c>
    </row>
    <row r="256" spans="1:16" ht="48.95" customHeight="1" x14ac:dyDescent="0.2">
      <c r="A256" s="8" t="s">
        <v>532</v>
      </c>
      <c r="B256" s="2" t="s">
        <v>241</v>
      </c>
      <c r="C256" s="2" t="s">
        <v>16</v>
      </c>
      <c r="D256" s="2" t="s">
        <v>255</v>
      </c>
      <c r="E256" s="2" t="s">
        <v>33</v>
      </c>
      <c r="F256" s="2" t="s">
        <v>168</v>
      </c>
      <c r="G256" s="2" t="s">
        <v>121</v>
      </c>
      <c r="H256" s="2" t="s">
        <v>528</v>
      </c>
      <c r="I256" s="2" t="s">
        <v>335</v>
      </c>
      <c r="J256" s="3" t="s">
        <v>224</v>
      </c>
      <c r="K256" s="3" t="s">
        <v>533</v>
      </c>
      <c r="L256" s="3" t="s">
        <v>57</v>
      </c>
      <c r="M256" s="89">
        <v>8169784</v>
      </c>
      <c r="N256" s="89">
        <v>0</v>
      </c>
      <c r="O256" s="89">
        <v>0</v>
      </c>
      <c r="P256" s="83">
        <f t="shared" si="87"/>
        <v>0</v>
      </c>
    </row>
    <row r="257" spans="1:16" ht="48.95" customHeight="1" x14ac:dyDescent="0.2">
      <c r="A257" s="4" t="s">
        <v>534</v>
      </c>
      <c r="B257" s="5" t="s">
        <v>241</v>
      </c>
      <c r="C257" s="5" t="s">
        <v>17</v>
      </c>
      <c r="D257" s="5" t="s">
        <v>0</v>
      </c>
      <c r="E257" s="5" t="s">
        <v>0</v>
      </c>
      <c r="F257" s="5" t="s">
        <v>0</v>
      </c>
      <c r="G257" s="5" t="s">
        <v>0</v>
      </c>
      <c r="H257" s="6" t="s">
        <v>0</v>
      </c>
      <c r="I257" s="6" t="s">
        <v>0</v>
      </c>
      <c r="J257" s="6" t="s">
        <v>0</v>
      </c>
      <c r="K257" s="6" t="s">
        <v>0</v>
      </c>
      <c r="L257" s="6" t="s">
        <v>0</v>
      </c>
      <c r="M257" s="88">
        <f t="shared" ref="M257:M264" si="108">M258</f>
        <v>165610290</v>
      </c>
      <c r="N257" s="88">
        <f t="shared" ref="N257:O264" si="109">N258</f>
        <v>0</v>
      </c>
      <c r="O257" s="88">
        <f t="shared" si="109"/>
        <v>0</v>
      </c>
      <c r="P257" s="81">
        <f t="shared" si="87"/>
        <v>0</v>
      </c>
    </row>
    <row r="258" spans="1:16" ht="15" customHeight="1" x14ac:dyDescent="0.2">
      <c r="A258" s="4" t="s">
        <v>535</v>
      </c>
      <c r="B258" s="5" t="s">
        <v>241</v>
      </c>
      <c r="C258" s="5" t="s">
        <v>17</v>
      </c>
      <c r="D258" s="5" t="s">
        <v>536</v>
      </c>
      <c r="E258" s="5" t="s">
        <v>0</v>
      </c>
      <c r="F258" s="5" t="s">
        <v>0</v>
      </c>
      <c r="G258" s="5" t="s">
        <v>0</v>
      </c>
      <c r="H258" s="6" t="s">
        <v>0</v>
      </c>
      <c r="I258" s="6" t="s">
        <v>0</v>
      </c>
      <c r="J258" s="6" t="s">
        <v>0</v>
      </c>
      <c r="K258" s="6" t="s">
        <v>0</v>
      </c>
      <c r="L258" s="6" t="s">
        <v>0</v>
      </c>
      <c r="M258" s="88">
        <f t="shared" si="108"/>
        <v>165610290</v>
      </c>
      <c r="N258" s="88">
        <f t="shared" si="109"/>
        <v>0</v>
      </c>
      <c r="O258" s="88">
        <f t="shared" si="109"/>
        <v>0</v>
      </c>
      <c r="P258" s="81">
        <f t="shared" si="87"/>
        <v>0</v>
      </c>
    </row>
    <row r="259" spans="1:16" ht="32.25" customHeight="1" x14ac:dyDescent="0.2">
      <c r="A259" s="4" t="s">
        <v>32</v>
      </c>
      <c r="B259" s="5" t="s">
        <v>241</v>
      </c>
      <c r="C259" s="5" t="s">
        <v>17</v>
      </c>
      <c r="D259" s="5" t="s">
        <v>536</v>
      </c>
      <c r="E259" s="5" t="s">
        <v>33</v>
      </c>
      <c r="F259" s="5" t="s">
        <v>0</v>
      </c>
      <c r="G259" s="5" t="s">
        <v>0</v>
      </c>
      <c r="H259" s="6" t="s">
        <v>0</v>
      </c>
      <c r="I259" s="6" t="s">
        <v>0</v>
      </c>
      <c r="J259" s="6" t="s">
        <v>0</v>
      </c>
      <c r="K259" s="6" t="s">
        <v>0</v>
      </c>
      <c r="L259" s="6" t="s">
        <v>0</v>
      </c>
      <c r="M259" s="88">
        <f t="shared" si="108"/>
        <v>165610290</v>
      </c>
      <c r="N259" s="88">
        <f t="shared" si="109"/>
        <v>0</v>
      </c>
      <c r="O259" s="88">
        <f t="shared" si="109"/>
        <v>0</v>
      </c>
      <c r="P259" s="81">
        <f t="shared" si="87"/>
        <v>0</v>
      </c>
    </row>
    <row r="260" spans="1:16" ht="15" customHeight="1" x14ac:dyDescent="0.2">
      <c r="A260" s="7" t="s">
        <v>219</v>
      </c>
      <c r="B260" s="5" t="s">
        <v>241</v>
      </c>
      <c r="C260" s="5" t="s">
        <v>17</v>
      </c>
      <c r="D260" s="5" t="s">
        <v>536</v>
      </c>
      <c r="E260" s="5" t="s">
        <v>33</v>
      </c>
      <c r="F260" s="5" t="s">
        <v>168</v>
      </c>
      <c r="G260" s="5" t="s">
        <v>0</v>
      </c>
      <c r="H260" s="5" t="s">
        <v>0</v>
      </c>
      <c r="I260" s="5" t="s">
        <v>0</v>
      </c>
      <c r="J260" s="5" t="s">
        <v>0</v>
      </c>
      <c r="K260" s="5" t="s">
        <v>0</v>
      </c>
      <c r="L260" s="5" t="s">
        <v>0</v>
      </c>
      <c r="M260" s="88">
        <f t="shared" si="108"/>
        <v>165610290</v>
      </c>
      <c r="N260" s="88">
        <f t="shared" si="109"/>
        <v>0</v>
      </c>
      <c r="O260" s="88">
        <f t="shared" si="109"/>
        <v>0</v>
      </c>
      <c r="P260" s="81">
        <f t="shared" si="87"/>
        <v>0</v>
      </c>
    </row>
    <row r="261" spans="1:16" ht="32.25" customHeight="1" x14ac:dyDescent="0.2">
      <c r="A261" s="7" t="s">
        <v>220</v>
      </c>
      <c r="B261" s="5" t="s">
        <v>241</v>
      </c>
      <c r="C261" s="5" t="s">
        <v>17</v>
      </c>
      <c r="D261" s="5" t="s">
        <v>536</v>
      </c>
      <c r="E261" s="5" t="s">
        <v>33</v>
      </c>
      <c r="F261" s="5" t="s">
        <v>168</v>
      </c>
      <c r="G261" s="5" t="s">
        <v>121</v>
      </c>
      <c r="H261" s="5" t="s">
        <v>0</v>
      </c>
      <c r="I261" s="5" t="s">
        <v>0</v>
      </c>
      <c r="J261" s="5" t="s">
        <v>0</v>
      </c>
      <c r="K261" s="5" t="s">
        <v>0</v>
      </c>
      <c r="L261" s="5" t="s">
        <v>0</v>
      </c>
      <c r="M261" s="88">
        <f t="shared" si="108"/>
        <v>165610290</v>
      </c>
      <c r="N261" s="88">
        <f t="shared" si="109"/>
        <v>0</v>
      </c>
      <c r="O261" s="88">
        <f t="shared" si="109"/>
        <v>0</v>
      </c>
      <c r="P261" s="81">
        <f t="shared" si="87"/>
        <v>0</v>
      </c>
    </row>
    <row r="262" spans="1:16" ht="46.5" customHeight="1" x14ac:dyDescent="0.2">
      <c r="A262" s="4" t="s">
        <v>537</v>
      </c>
      <c r="B262" s="5" t="s">
        <v>241</v>
      </c>
      <c r="C262" s="5" t="s">
        <v>17</v>
      </c>
      <c r="D262" s="5" t="s">
        <v>536</v>
      </c>
      <c r="E262" s="5" t="s">
        <v>33</v>
      </c>
      <c r="F262" s="5" t="s">
        <v>168</v>
      </c>
      <c r="G262" s="5" t="s">
        <v>121</v>
      </c>
      <c r="H262" s="5" t="s">
        <v>538</v>
      </c>
      <c r="I262" s="6" t="s">
        <v>0</v>
      </c>
      <c r="J262" s="6" t="s">
        <v>0</v>
      </c>
      <c r="K262" s="6" t="s">
        <v>0</v>
      </c>
      <c r="L262" s="6" t="s">
        <v>0</v>
      </c>
      <c r="M262" s="88">
        <f t="shared" si="108"/>
        <v>165610290</v>
      </c>
      <c r="N262" s="88">
        <f t="shared" si="109"/>
        <v>0</v>
      </c>
      <c r="O262" s="88">
        <f t="shared" si="109"/>
        <v>0</v>
      </c>
      <c r="P262" s="81">
        <f t="shared" si="87"/>
        <v>0</v>
      </c>
    </row>
    <row r="263" spans="1:16" ht="62.25" customHeight="1" x14ac:dyDescent="0.2">
      <c r="A263" s="4" t="s">
        <v>334</v>
      </c>
      <c r="B263" s="5" t="s">
        <v>241</v>
      </c>
      <c r="C263" s="5" t="s">
        <v>17</v>
      </c>
      <c r="D263" s="5" t="s">
        <v>536</v>
      </c>
      <c r="E263" s="5" t="s">
        <v>33</v>
      </c>
      <c r="F263" s="5" t="s">
        <v>168</v>
      </c>
      <c r="G263" s="5" t="s">
        <v>121</v>
      </c>
      <c r="H263" s="5" t="s">
        <v>538</v>
      </c>
      <c r="I263" s="5" t="s">
        <v>335</v>
      </c>
      <c r="J263" s="5" t="s">
        <v>0</v>
      </c>
      <c r="K263" s="5" t="s">
        <v>0</v>
      </c>
      <c r="L263" s="5" t="s">
        <v>0</v>
      </c>
      <c r="M263" s="88">
        <f t="shared" si="108"/>
        <v>165610290</v>
      </c>
      <c r="N263" s="88">
        <f t="shared" si="109"/>
        <v>0</v>
      </c>
      <c r="O263" s="88">
        <f t="shared" si="109"/>
        <v>0</v>
      </c>
      <c r="P263" s="81">
        <f t="shared" si="87"/>
        <v>0</v>
      </c>
    </row>
    <row r="264" spans="1:16" ht="15" customHeight="1" x14ac:dyDescent="0.2">
      <c r="A264" s="4" t="s">
        <v>444</v>
      </c>
      <c r="B264" s="10" t="s">
        <v>0</v>
      </c>
      <c r="C264" s="10" t="s">
        <v>0</v>
      </c>
      <c r="D264" s="10" t="s">
        <v>0</v>
      </c>
      <c r="E264" s="10" t="s">
        <v>0</v>
      </c>
      <c r="F264" s="10" t="s">
        <v>0</v>
      </c>
      <c r="G264" s="10" t="s">
        <v>0</v>
      </c>
      <c r="H264" s="10" t="s">
        <v>0</v>
      </c>
      <c r="I264" s="10" t="s">
        <v>0</v>
      </c>
      <c r="J264" s="10" t="s">
        <v>0</v>
      </c>
      <c r="K264" s="10" t="s">
        <v>0</v>
      </c>
      <c r="L264" s="10" t="s">
        <v>0</v>
      </c>
      <c r="M264" s="88">
        <f t="shared" si="108"/>
        <v>165610290</v>
      </c>
      <c r="N264" s="88">
        <f t="shared" si="109"/>
        <v>0</v>
      </c>
      <c r="O264" s="88">
        <f t="shared" si="109"/>
        <v>0</v>
      </c>
      <c r="P264" s="81">
        <f t="shared" si="87"/>
        <v>0</v>
      </c>
    </row>
    <row r="265" spans="1:16" ht="64.5" customHeight="1" x14ac:dyDescent="0.2">
      <c r="A265" s="8" t="s">
        <v>539</v>
      </c>
      <c r="B265" s="2" t="s">
        <v>241</v>
      </c>
      <c r="C265" s="2" t="s">
        <v>17</v>
      </c>
      <c r="D265" s="2" t="s">
        <v>536</v>
      </c>
      <c r="E265" s="2" t="s">
        <v>33</v>
      </c>
      <c r="F265" s="2" t="s">
        <v>168</v>
      </c>
      <c r="G265" s="2" t="s">
        <v>121</v>
      </c>
      <c r="H265" s="2" t="s">
        <v>538</v>
      </c>
      <c r="I265" s="2" t="s">
        <v>335</v>
      </c>
      <c r="J265" s="3" t="s">
        <v>224</v>
      </c>
      <c r="K265" s="3" t="s">
        <v>540</v>
      </c>
      <c r="L265" s="3" t="s">
        <v>131</v>
      </c>
      <c r="M265" s="89">
        <v>165610290</v>
      </c>
      <c r="N265" s="89">
        <v>0</v>
      </c>
      <c r="O265" s="89">
        <v>0</v>
      </c>
      <c r="P265" s="83">
        <f t="shared" si="87"/>
        <v>0</v>
      </c>
    </row>
    <row r="266" spans="1:16" ht="80.25" customHeight="1" x14ac:dyDescent="0.2">
      <c r="A266" s="4" t="s">
        <v>541</v>
      </c>
      <c r="B266" s="5" t="s">
        <v>542</v>
      </c>
      <c r="C266" s="5" t="s">
        <v>0</v>
      </c>
      <c r="D266" s="5" t="s">
        <v>0</v>
      </c>
      <c r="E266" s="5" t="s">
        <v>0</v>
      </c>
      <c r="F266" s="5" t="s">
        <v>0</v>
      </c>
      <c r="G266" s="5" t="s">
        <v>0</v>
      </c>
      <c r="H266" s="6" t="s">
        <v>0</v>
      </c>
      <c r="I266" s="6" t="s">
        <v>0</v>
      </c>
      <c r="J266" s="6" t="s">
        <v>0</v>
      </c>
      <c r="K266" s="6" t="s">
        <v>0</v>
      </c>
      <c r="L266" s="6" t="s">
        <v>0</v>
      </c>
      <c r="M266" s="88">
        <f t="shared" ref="M266:M273" si="110">M267</f>
        <v>473375217.38999999</v>
      </c>
      <c r="N266" s="88">
        <f t="shared" ref="N266:O273" si="111">N267</f>
        <v>52064112.329999998</v>
      </c>
      <c r="O266" s="88">
        <f t="shared" si="111"/>
        <v>52064112.329999998</v>
      </c>
      <c r="P266" s="81">
        <f t="shared" ref="P266:P308" si="112">O266/M266</f>
        <v>0.10998487123398752</v>
      </c>
    </row>
    <row r="267" spans="1:16" ht="32.25" customHeight="1" x14ac:dyDescent="0.2">
      <c r="A267" s="4" t="s">
        <v>543</v>
      </c>
      <c r="B267" s="5" t="s">
        <v>542</v>
      </c>
      <c r="C267" s="5" t="s">
        <v>31</v>
      </c>
      <c r="D267" s="5" t="s">
        <v>544</v>
      </c>
      <c r="E267" s="5" t="s">
        <v>0</v>
      </c>
      <c r="F267" s="5" t="s">
        <v>0</v>
      </c>
      <c r="G267" s="5" t="s">
        <v>0</v>
      </c>
      <c r="H267" s="6" t="s">
        <v>0</v>
      </c>
      <c r="I267" s="6" t="s">
        <v>0</v>
      </c>
      <c r="J267" s="6" t="s">
        <v>0</v>
      </c>
      <c r="K267" s="6" t="s">
        <v>0</v>
      </c>
      <c r="L267" s="6" t="s">
        <v>0</v>
      </c>
      <c r="M267" s="88">
        <f t="shared" si="110"/>
        <v>473375217.38999999</v>
      </c>
      <c r="N267" s="88">
        <f t="shared" si="111"/>
        <v>52064112.329999998</v>
      </c>
      <c r="O267" s="88">
        <f t="shared" si="111"/>
        <v>52064112.329999998</v>
      </c>
      <c r="P267" s="81">
        <f t="shared" si="112"/>
        <v>0.10998487123398752</v>
      </c>
    </row>
    <row r="268" spans="1:16" ht="32.25" customHeight="1" x14ac:dyDescent="0.2">
      <c r="A268" s="4" t="s">
        <v>32</v>
      </c>
      <c r="B268" s="5" t="s">
        <v>542</v>
      </c>
      <c r="C268" s="5" t="s">
        <v>31</v>
      </c>
      <c r="D268" s="5" t="s">
        <v>544</v>
      </c>
      <c r="E268" s="5" t="s">
        <v>33</v>
      </c>
      <c r="F268" s="5" t="s">
        <v>0</v>
      </c>
      <c r="G268" s="5" t="s">
        <v>0</v>
      </c>
      <c r="H268" s="6" t="s">
        <v>0</v>
      </c>
      <c r="I268" s="6" t="s">
        <v>0</v>
      </c>
      <c r="J268" s="6" t="s">
        <v>0</v>
      </c>
      <c r="K268" s="6" t="s">
        <v>0</v>
      </c>
      <c r="L268" s="6" t="s">
        <v>0</v>
      </c>
      <c r="M268" s="88">
        <f t="shared" si="110"/>
        <v>473375217.38999999</v>
      </c>
      <c r="N268" s="88">
        <f t="shared" si="111"/>
        <v>52064112.329999998</v>
      </c>
      <c r="O268" s="88">
        <f t="shared" si="111"/>
        <v>52064112.329999998</v>
      </c>
      <c r="P268" s="81">
        <f t="shared" si="112"/>
        <v>0.10998487123398752</v>
      </c>
    </row>
    <row r="269" spans="1:16" ht="15" customHeight="1" x14ac:dyDescent="0.2">
      <c r="A269" s="7" t="s">
        <v>201</v>
      </c>
      <c r="B269" s="5" t="s">
        <v>542</v>
      </c>
      <c r="C269" s="5" t="s">
        <v>31</v>
      </c>
      <c r="D269" s="5" t="s">
        <v>544</v>
      </c>
      <c r="E269" s="5" t="s">
        <v>33</v>
      </c>
      <c r="F269" s="5" t="s">
        <v>202</v>
      </c>
      <c r="G269" s="5" t="s">
        <v>0</v>
      </c>
      <c r="H269" s="5" t="s">
        <v>0</v>
      </c>
      <c r="I269" s="5" t="s">
        <v>0</v>
      </c>
      <c r="J269" s="5" t="s">
        <v>0</v>
      </c>
      <c r="K269" s="5" t="s">
        <v>0</v>
      </c>
      <c r="L269" s="5" t="s">
        <v>0</v>
      </c>
      <c r="M269" s="88">
        <f t="shared" si="110"/>
        <v>473375217.38999999</v>
      </c>
      <c r="N269" s="88">
        <f t="shared" si="111"/>
        <v>52064112.329999998</v>
      </c>
      <c r="O269" s="88">
        <f t="shared" si="111"/>
        <v>52064112.329999998</v>
      </c>
      <c r="P269" s="81">
        <f t="shared" si="112"/>
        <v>0.10998487123398752</v>
      </c>
    </row>
    <row r="270" spans="1:16" ht="15" customHeight="1" x14ac:dyDescent="0.2">
      <c r="A270" s="7" t="s">
        <v>206</v>
      </c>
      <c r="B270" s="5" t="s">
        <v>542</v>
      </c>
      <c r="C270" s="5" t="s">
        <v>31</v>
      </c>
      <c r="D270" s="5" t="s">
        <v>544</v>
      </c>
      <c r="E270" s="5" t="s">
        <v>33</v>
      </c>
      <c r="F270" s="5" t="s">
        <v>202</v>
      </c>
      <c r="G270" s="5" t="s">
        <v>29</v>
      </c>
      <c r="H270" s="5" t="s">
        <v>0</v>
      </c>
      <c r="I270" s="5" t="s">
        <v>0</v>
      </c>
      <c r="J270" s="5" t="s">
        <v>0</v>
      </c>
      <c r="K270" s="5" t="s">
        <v>0</v>
      </c>
      <c r="L270" s="5" t="s">
        <v>0</v>
      </c>
      <c r="M270" s="88">
        <f t="shared" si="110"/>
        <v>473375217.38999999</v>
      </c>
      <c r="N270" s="88">
        <f t="shared" si="111"/>
        <v>52064112.329999998</v>
      </c>
      <c r="O270" s="88">
        <f t="shared" si="111"/>
        <v>52064112.329999998</v>
      </c>
      <c r="P270" s="81">
        <f t="shared" si="112"/>
        <v>0.10998487123398752</v>
      </c>
    </row>
    <row r="271" spans="1:16" ht="32.25" customHeight="1" x14ac:dyDescent="0.2">
      <c r="A271" s="4" t="s">
        <v>545</v>
      </c>
      <c r="B271" s="5" t="s">
        <v>542</v>
      </c>
      <c r="C271" s="5" t="s">
        <v>31</v>
      </c>
      <c r="D271" s="5" t="s">
        <v>544</v>
      </c>
      <c r="E271" s="5" t="s">
        <v>33</v>
      </c>
      <c r="F271" s="5" t="s">
        <v>202</v>
      </c>
      <c r="G271" s="5" t="s">
        <v>29</v>
      </c>
      <c r="H271" s="5" t="s">
        <v>546</v>
      </c>
      <c r="I271" s="6" t="s">
        <v>0</v>
      </c>
      <c r="J271" s="6" t="s">
        <v>0</v>
      </c>
      <c r="K271" s="6" t="s">
        <v>0</v>
      </c>
      <c r="L271" s="6" t="s">
        <v>0</v>
      </c>
      <c r="M271" s="88">
        <f t="shared" si="110"/>
        <v>473375217.38999999</v>
      </c>
      <c r="N271" s="88">
        <f t="shared" si="111"/>
        <v>52064112.329999998</v>
      </c>
      <c r="O271" s="88">
        <f t="shared" si="111"/>
        <v>52064112.329999998</v>
      </c>
      <c r="P271" s="81">
        <f t="shared" si="112"/>
        <v>0.10998487123398752</v>
      </c>
    </row>
    <row r="272" spans="1:16" ht="62.25" customHeight="1" x14ac:dyDescent="0.2">
      <c r="A272" s="4" t="s">
        <v>334</v>
      </c>
      <c r="B272" s="5" t="s">
        <v>542</v>
      </c>
      <c r="C272" s="5" t="s">
        <v>31</v>
      </c>
      <c r="D272" s="5" t="s">
        <v>544</v>
      </c>
      <c r="E272" s="5" t="s">
        <v>33</v>
      </c>
      <c r="F272" s="5" t="s">
        <v>202</v>
      </c>
      <c r="G272" s="5" t="s">
        <v>29</v>
      </c>
      <c r="H272" s="5" t="s">
        <v>546</v>
      </c>
      <c r="I272" s="5" t="s">
        <v>335</v>
      </c>
      <c r="J272" s="5" t="s">
        <v>0</v>
      </c>
      <c r="K272" s="5" t="s">
        <v>0</v>
      </c>
      <c r="L272" s="5" t="s">
        <v>0</v>
      </c>
      <c r="M272" s="88">
        <f t="shared" si="110"/>
        <v>473375217.38999999</v>
      </c>
      <c r="N272" s="88">
        <f t="shared" si="111"/>
        <v>52064112.329999998</v>
      </c>
      <c r="O272" s="88">
        <f t="shared" si="111"/>
        <v>52064112.329999998</v>
      </c>
      <c r="P272" s="81">
        <f t="shared" si="112"/>
        <v>0.10998487123398752</v>
      </c>
    </row>
    <row r="273" spans="1:16" ht="15" customHeight="1" x14ac:dyDescent="0.2">
      <c r="A273" s="4" t="s">
        <v>444</v>
      </c>
      <c r="B273" s="10" t="s">
        <v>0</v>
      </c>
      <c r="C273" s="10" t="s">
        <v>0</v>
      </c>
      <c r="D273" s="10" t="s">
        <v>0</v>
      </c>
      <c r="E273" s="10" t="s">
        <v>0</v>
      </c>
      <c r="F273" s="10" t="s">
        <v>0</v>
      </c>
      <c r="G273" s="10" t="s">
        <v>0</v>
      </c>
      <c r="H273" s="10" t="s">
        <v>0</v>
      </c>
      <c r="I273" s="10" t="s">
        <v>0</v>
      </c>
      <c r="J273" s="10" t="s">
        <v>0</v>
      </c>
      <c r="K273" s="10" t="s">
        <v>0</v>
      </c>
      <c r="L273" s="10" t="s">
        <v>0</v>
      </c>
      <c r="M273" s="88">
        <f t="shared" si="110"/>
        <v>473375217.38999999</v>
      </c>
      <c r="N273" s="88">
        <f t="shared" si="111"/>
        <v>52064112.329999998</v>
      </c>
      <c r="O273" s="88">
        <f t="shared" si="111"/>
        <v>52064112.329999998</v>
      </c>
      <c r="P273" s="81">
        <f t="shared" si="112"/>
        <v>0.10998487123398752</v>
      </c>
    </row>
    <row r="274" spans="1:16" ht="48.95" customHeight="1" x14ac:dyDescent="0.2">
      <c r="A274" s="8" t="s">
        <v>547</v>
      </c>
      <c r="B274" s="2" t="s">
        <v>542</v>
      </c>
      <c r="C274" s="2" t="s">
        <v>31</v>
      </c>
      <c r="D274" s="2" t="s">
        <v>544</v>
      </c>
      <c r="E274" s="2" t="s">
        <v>33</v>
      </c>
      <c r="F274" s="2" t="s">
        <v>202</v>
      </c>
      <c r="G274" s="2" t="s">
        <v>29</v>
      </c>
      <c r="H274" s="2" t="s">
        <v>546</v>
      </c>
      <c r="I274" s="2" t="s">
        <v>335</v>
      </c>
      <c r="J274" s="3" t="s">
        <v>548</v>
      </c>
      <c r="K274" s="3" t="s">
        <v>549</v>
      </c>
      <c r="L274" s="3" t="s">
        <v>43</v>
      </c>
      <c r="M274" s="89">
        <v>473375217.38999999</v>
      </c>
      <c r="N274" s="89">
        <v>52064112.329999998</v>
      </c>
      <c r="O274" s="89">
        <v>52064112.329999998</v>
      </c>
      <c r="P274" s="83">
        <f t="shared" si="112"/>
        <v>0.10998487123398752</v>
      </c>
    </row>
    <row r="275" spans="1:16" ht="32.25" customHeight="1" x14ac:dyDescent="0.2">
      <c r="A275" s="4" t="s">
        <v>278</v>
      </c>
      <c r="B275" s="5" t="s">
        <v>212</v>
      </c>
      <c r="C275" s="5" t="s">
        <v>0</v>
      </c>
      <c r="D275" s="5" t="s">
        <v>0</v>
      </c>
      <c r="E275" s="5" t="s">
        <v>0</v>
      </c>
      <c r="F275" s="5" t="s">
        <v>0</v>
      </c>
      <c r="G275" s="5" t="s">
        <v>0</v>
      </c>
      <c r="H275" s="6" t="s">
        <v>0</v>
      </c>
      <c r="I275" s="6" t="s">
        <v>0</v>
      </c>
      <c r="J275" s="6" t="s">
        <v>0</v>
      </c>
      <c r="K275" s="6" t="s">
        <v>0</v>
      </c>
      <c r="L275" s="6" t="s">
        <v>0</v>
      </c>
      <c r="M275" s="88">
        <f>M276</f>
        <v>1104823877.1700001</v>
      </c>
      <c r="N275" s="88">
        <f t="shared" ref="N275:O277" si="113">N276</f>
        <v>0</v>
      </c>
      <c r="O275" s="88">
        <f t="shared" si="113"/>
        <v>0</v>
      </c>
      <c r="P275" s="81">
        <f t="shared" si="112"/>
        <v>0</v>
      </c>
    </row>
    <row r="276" spans="1:16" ht="39.75" customHeight="1" x14ac:dyDescent="0.2">
      <c r="A276" s="4" t="s">
        <v>279</v>
      </c>
      <c r="B276" s="5" t="s">
        <v>212</v>
      </c>
      <c r="C276" s="5" t="s">
        <v>31</v>
      </c>
      <c r="D276" s="5" t="s">
        <v>117</v>
      </c>
      <c r="E276" s="5" t="s">
        <v>0</v>
      </c>
      <c r="F276" s="5" t="s">
        <v>0</v>
      </c>
      <c r="G276" s="5" t="s">
        <v>0</v>
      </c>
      <c r="H276" s="6" t="s">
        <v>0</v>
      </c>
      <c r="I276" s="6" t="s">
        <v>0</v>
      </c>
      <c r="J276" s="6" t="s">
        <v>0</v>
      </c>
      <c r="K276" s="6" t="s">
        <v>0</v>
      </c>
      <c r="L276" s="6" t="s">
        <v>0</v>
      </c>
      <c r="M276" s="88">
        <f>M277</f>
        <v>1104823877.1700001</v>
      </c>
      <c r="N276" s="88">
        <f t="shared" si="113"/>
        <v>0</v>
      </c>
      <c r="O276" s="88">
        <f t="shared" si="113"/>
        <v>0</v>
      </c>
      <c r="P276" s="81">
        <f t="shared" si="112"/>
        <v>0</v>
      </c>
    </row>
    <row r="277" spans="1:16" ht="41.25" customHeight="1" x14ac:dyDescent="0.2">
      <c r="A277" s="4" t="s">
        <v>32</v>
      </c>
      <c r="B277" s="5" t="s">
        <v>212</v>
      </c>
      <c r="C277" s="5" t="s">
        <v>31</v>
      </c>
      <c r="D277" s="5" t="s">
        <v>117</v>
      </c>
      <c r="E277" s="5" t="s">
        <v>33</v>
      </c>
      <c r="F277" s="5" t="s">
        <v>0</v>
      </c>
      <c r="G277" s="5" t="s">
        <v>0</v>
      </c>
      <c r="H277" s="6" t="s">
        <v>0</v>
      </c>
      <c r="I277" s="6" t="s">
        <v>0</v>
      </c>
      <c r="J277" s="6" t="s">
        <v>0</v>
      </c>
      <c r="K277" s="6" t="s">
        <v>0</v>
      </c>
      <c r="L277" s="6" t="s">
        <v>0</v>
      </c>
      <c r="M277" s="88">
        <f>M278</f>
        <v>1104823877.1700001</v>
      </c>
      <c r="N277" s="88">
        <f t="shared" si="113"/>
        <v>0</v>
      </c>
      <c r="O277" s="88">
        <f t="shared" si="113"/>
        <v>0</v>
      </c>
      <c r="P277" s="81">
        <f t="shared" si="112"/>
        <v>0</v>
      </c>
    </row>
    <row r="278" spans="1:16" ht="24" customHeight="1" x14ac:dyDescent="0.2">
      <c r="A278" s="7" t="s">
        <v>280</v>
      </c>
      <c r="B278" s="5" t="s">
        <v>212</v>
      </c>
      <c r="C278" s="5" t="s">
        <v>31</v>
      </c>
      <c r="D278" s="5" t="s">
        <v>117</v>
      </c>
      <c r="E278" s="5" t="s">
        <v>33</v>
      </c>
      <c r="F278" s="5" t="s">
        <v>24</v>
      </c>
      <c r="G278" s="5" t="s">
        <v>0</v>
      </c>
      <c r="H278" s="5" t="s">
        <v>0</v>
      </c>
      <c r="I278" s="5" t="s">
        <v>0</v>
      </c>
      <c r="J278" s="5" t="s">
        <v>0</v>
      </c>
      <c r="K278" s="5" t="s">
        <v>0</v>
      </c>
      <c r="L278" s="5" t="s">
        <v>0</v>
      </c>
      <c r="M278" s="88">
        <f>M279+M295</f>
        <v>1104823877.1700001</v>
      </c>
      <c r="N278" s="88">
        <f t="shared" ref="N278:O278" si="114">N279+N295</f>
        <v>0</v>
      </c>
      <c r="O278" s="88">
        <f t="shared" si="114"/>
        <v>0</v>
      </c>
      <c r="P278" s="81">
        <f t="shared" si="112"/>
        <v>0</v>
      </c>
    </row>
    <row r="279" spans="1:16" ht="23.25" customHeight="1" x14ac:dyDescent="0.2">
      <c r="A279" s="7" t="s">
        <v>281</v>
      </c>
      <c r="B279" s="5" t="s">
        <v>212</v>
      </c>
      <c r="C279" s="5" t="s">
        <v>31</v>
      </c>
      <c r="D279" s="5" t="s">
        <v>117</v>
      </c>
      <c r="E279" s="5" t="s">
        <v>33</v>
      </c>
      <c r="F279" s="5" t="s">
        <v>24</v>
      </c>
      <c r="G279" s="5" t="s">
        <v>127</v>
      </c>
      <c r="H279" s="5" t="s">
        <v>0</v>
      </c>
      <c r="I279" s="5" t="s">
        <v>0</v>
      </c>
      <c r="J279" s="5" t="s">
        <v>0</v>
      </c>
      <c r="K279" s="5" t="s">
        <v>0</v>
      </c>
      <c r="L279" s="5" t="s">
        <v>0</v>
      </c>
      <c r="M279" s="88">
        <f>M280</f>
        <v>844823877.17000008</v>
      </c>
      <c r="N279" s="88">
        <f t="shared" ref="N279:O280" si="115">N280</f>
        <v>0</v>
      </c>
      <c r="O279" s="88">
        <f t="shared" si="115"/>
        <v>0</v>
      </c>
      <c r="P279" s="81">
        <f t="shared" si="112"/>
        <v>0</v>
      </c>
    </row>
    <row r="280" spans="1:16" ht="59.25" customHeight="1" x14ac:dyDescent="0.2">
      <c r="A280" s="4" t="s">
        <v>380</v>
      </c>
      <c r="B280" s="5" t="s">
        <v>212</v>
      </c>
      <c r="C280" s="5" t="s">
        <v>31</v>
      </c>
      <c r="D280" s="5" t="s">
        <v>117</v>
      </c>
      <c r="E280" s="5" t="s">
        <v>33</v>
      </c>
      <c r="F280" s="5" t="s">
        <v>24</v>
      </c>
      <c r="G280" s="5" t="s">
        <v>127</v>
      </c>
      <c r="H280" s="5" t="s">
        <v>381</v>
      </c>
      <c r="I280" s="6" t="s">
        <v>0</v>
      </c>
      <c r="J280" s="6" t="s">
        <v>0</v>
      </c>
      <c r="K280" s="6" t="s">
        <v>0</v>
      </c>
      <c r="L280" s="6" t="s">
        <v>0</v>
      </c>
      <c r="M280" s="88">
        <f>M281</f>
        <v>844823877.17000008</v>
      </c>
      <c r="N280" s="88">
        <f t="shared" si="115"/>
        <v>0</v>
      </c>
      <c r="O280" s="88">
        <f t="shared" si="115"/>
        <v>0</v>
      </c>
      <c r="P280" s="81">
        <f t="shared" si="112"/>
        <v>0</v>
      </c>
    </row>
    <row r="281" spans="1:16" ht="78.75" customHeight="1" x14ac:dyDescent="0.2">
      <c r="A281" s="4" t="s">
        <v>334</v>
      </c>
      <c r="B281" s="5" t="s">
        <v>212</v>
      </c>
      <c r="C281" s="5" t="s">
        <v>31</v>
      </c>
      <c r="D281" s="5" t="s">
        <v>117</v>
      </c>
      <c r="E281" s="5" t="s">
        <v>33</v>
      </c>
      <c r="F281" s="5" t="s">
        <v>24</v>
      </c>
      <c r="G281" s="5" t="s">
        <v>127</v>
      </c>
      <c r="H281" s="5" t="s">
        <v>381</v>
      </c>
      <c r="I281" s="5" t="s">
        <v>335</v>
      </c>
      <c r="J281" s="5" t="s">
        <v>0</v>
      </c>
      <c r="K281" s="5" t="s">
        <v>0</v>
      </c>
      <c r="L281" s="5" t="s">
        <v>0</v>
      </c>
      <c r="M281" s="88">
        <f>M282+M285+M287+M289+M291+M293</f>
        <v>844823877.17000008</v>
      </c>
      <c r="N281" s="88">
        <f t="shared" ref="N281:O281" si="116">N282+N285+N287+N289+N291+N293</f>
        <v>0</v>
      </c>
      <c r="O281" s="88">
        <f t="shared" si="116"/>
        <v>0</v>
      </c>
      <c r="P281" s="81">
        <f t="shared" si="112"/>
        <v>0</v>
      </c>
    </row>
    <row r="282" spans="1:16" ht="15" customHeight="1" x14ac:dyDescent="0.2">
      <c r="A282" s="4" t="s">
        <v>444</v>
      </c>
      <c r="B282" s="10" t="s">
        <v>0</v>
      </c>
      <c r="C282" s="10" t="s">
        <v>0</v>
      </c>
      <c r="D282" s="10" t="s">
        <v>0</v>
      </c>
      <c r="E282" s="10" t="s">
        <v>0</v>
      </c>
      <c r="F282" s="10" t="s">
        <v>0</v>
      </c>
      <c r="G282" s="10" t="s">
        <v>0</v>
      </c>
      <c r="H282" s="10" t="s">
        <v>0</v>
      </c>
      <c r="I282" s="10" t="s">
        <v>0</v>
      </c>
      <c r="J282" s="10" t="s">
        <v>0</v>
      </c>
      <c r="K282" s="10" t="s">
        <v>0</v>
      </c>
      <c r="L282" s="10" t="s">
        <v>0</v>
      </c>
      <c r="M282" s="88">
        <f>M283+M284</f>
        <v>306800000</v>
      </c>
      <c r="N282" s="88">
        <f t="shared" ref="N282:O282" si="117">N283+N284</f>
        <v>0</v>
      </c>
      <c r="O282" s="88">
        <f t="shared" si="117"/>
        <v>0</v>
      </c>
      <c r="P282" s="81">
        <f t="shared" si="112"/>
        <v>0</v>
      </c>
    </row>
    <row r="283" spans="1:16" ht="32.25" customHeight="1" x14ac:dyDescent="0.2">
      <c r="A283" s="12" t="s">
        <v>284</v>
      </c>
      <c r="B283" s="13" t="s">
        <v>212</v>
      </c>
      <c r="C283" s="13" t="s">
        <v>31</v>
      </c>
      <c r="D283" s="13" t="s">
        <v>117</v>
      </c>
      <c r="E283" s="13" t="s">
        <v>33</v>
      </c>
      <c r="F283" s="13" t="s">
        <v>24</v>
      </c>
      <c r="G283" s="13" t="s">
        <v>127</v>
      </c>
      <c r="H283" s="2" t="s">
        <v>381</v>
      </c>
      <c r="I283" s="2" t="s">
        <v>335</v>
      </c>
      <c r="J283" s="14" t="s">
        <v>211</v>
      </c>
      <c r="K283" s="14" t="s">
        <v>283</v>
      </c>
      <c r="L283" s="14" t="s">
        <v>43</v>
      </c>
      <c r="M283" s="91">
        <v>153400000</v>
      </c>
      <c r="N283" s="91">
        <v>0</v>
      </c>
      <c r="O283" s="91">
        <v>0</v>
      </c>
      <c r="P283" s="83">
        <f t="shared" si="112"/>
        <v>0</v>
      </c>
    </row>
    <row r="284" spans="1:16" ht="54" customHeight="1" x14ac:dyDescent="0.2">
      <c r="A284" s="12" t="s">
        <v>285</v>
      </c>
      <c r="B284" s="13" t="s">
        <v>212</v>
      </c>
      <c r="C284" s="13" t="s">
        <v>31</v>
      </c>
      <c r="D284" s="13" t="s">
        <v>117</v>
      </c>
      <c r="E284" s="13" t="s">
        <v>33</v>
      </c>
      <c r="F284" s="13" t="s">
        <v>24</v>
      </c>
      <c r="G284" s="13" t="s">
        <v>127</v>
      </c>
      <c r="H284" s="2" t="s">
        <v>381</v>
      </c>
      <c r="I284" s="2" t="s">
        <v>335</v>
      </c>
      <c r="J284" s="14" t="s">
        <v>211</v>
      </c>
      <c r="K284" s="14" t="s">
        <v>283</v>
      </c>
      <c r="L284" s="14" t="s">
        <v>43</v>
      </c>
      <c r="M284" s="91">
        <v>153400000</v>
      </c>
      <c r="N284" s="91">
        <v>0</v>
      </c>
      <c r="O284" s="91">
        <v>0</v>
      </c>
      <c r="P284" s="83">
        <f t="shared" si="112"/>
        <v>0</v>
      </c>
    </row>
    <row r="285" spans="1:16" ht="15" customHeight="1" x14ac:dyDescent="0.2">
      <c r="A285" s="4" t="s">
        <v>392</v>
      </c>
      <c r="B285" s="10" t="s">
        <v>0</v>
      </c>
      <c r="C285" s="10" t="s">
        <v>0</v>
      </c>
      <c r="D285" s="10" t="s">
        <v>0</v>
      </c>
      <c r="E285" s="10" t="s">
        <v>0</v>
      </c>
      <c r="F285" s="10" t="s">
        <v>0</v>
      </c>
      <c r="G285" s="10" t="s">
        <v>0</v>
      </c>
      <c r="H285" s="10" t="s">
        <v>0</v>
      </c>
      <c r="I285" s="10" t="s">
        <v>0</v>
      </c>
      <c r="J285" s="10" t="s">
        <v>0</v>
      </c>
      <c r="K285" s="10" t="s">
        <v>0</v>
      </c>
      <c r="L285" s="10" t="s">
        <v>0</v>
      </c>
      <c r="M285" s="88">
        <f>M286</f>
        <v>153400000</v>
      </c>
      <c r="N285" s="88">
        <f t="shared" ref="N285:O285" si="118">N286</f>
        <v>0</v>
      </c>
      <c r="O285" s="88">
        <f t="shared" si="118"/>
        <v>0</v>
      </c>
      <c r="P285" s="81">
        <f t="shared" si="112"/>
        <v>0</v>
      </c>
    </row>
    <row r="286" spans="1:16" ht="49.5" customHeight="1" x14ac:dyDescent="0.2">
      <c r="A286" s="12" t="s">
        <v>286</v>
      </c>
      <c r="B286" s="13" t="s">
        <v>212</v>
      </c>
      <c r="C286" s="13" t="s">
        <v>31</v>
      </c>
      <c r="D286" s="13" t="s">
        <v>117</v>
      </c>
      <c r="E286" s="13" t="s">
        <v>33</v>
      </c>
      <c r="F286" s="13" t="s">
        <v>24</v>
      </c>
      <c r="G286" s="13" t="s">
        <v>127</v>
      </c>
      <c r="H286" s="2" t="s">
        <v>381</v>
      </c>
      <c r="I286" s="2" t="s">
        <v>335</v>
      </c>
      <c r="J286" s="14" t="s">
        <v>211</v>
      </c>
      <c r="K286" s="14" t="s">
        <v>283</v>
      </c>
      <c r="L286" s="14" t="s">
        <v>43</v>
      </c>
      <c r="M286" s="91">
        <v>153400000</v>
      </c>
      <c r="N286" s="91">
        <v>0</v>
      </c>
      <c r="O286" s="91">
        <v>0</v>
      </c>
      <c r="P286" s="83">
        <f t="shared" si="112"/>
        <v>0</v>
      </c>
    </row>
    <row r="287" spans="1:16" ht="15" customHeight="1" x14ac:dyDescent="0.2">
      <c r="A287" s="4" t="s">
        <v>560</v>
      </c>
      <c r="B287" s="10" t="s">
        <v>0</v>
      </c>
      <c r="C287" s="10" t="s">
        <v>0</v>
      </c>
      <c r="D287" s="10" t="s">
        <v>0</v>
      </c>
      <c r="E287" s="10" t="s">
        <v>0</v>
      </c>
      <c r="F287" s="10" t="s">
        <v>0</v>
      </c>
      <c r="G287" s="10" t="s">
        <v>0</v>
      </c>
      <c r="H287" s="10" t="s">
        <v>0</v>
      </c>
      <c r="I287" s="10" t="s">
        <v>0</v>
      </c>
      <c r="J287" s="10" t="s">
        <v>0</v>
      </c>
      <c r="K287" s="10" t="s">
        <v>0</v>
      </c>
      <c r="L287" s="10" t="s">
        <v>0</v>
      </c>
      <c r="M287" s="88">
        <f>M288</f>
        <v>153400000</v>
      </c>
      <c r="N287" s="88">
        <f t="shared" ref="N287:O287" si="119">N288</f>
        <v>0</v>
      </c>
      <c r="O287" s="88">
        <f t="shared" si="119"/>
        <v>0</v>
      </c>
      <c r="P287" s="81">
        <f t="shared" si="112"/>
        <v>0</v>
      </c>
    </row>
    <row r="288" spans="1:16" ht="32.25" customHeight="1" x14ac:dyDescent="0.2">
      <c r="A288" s="12" t="s">
        <v>282</v>
      </c>
      <c r="B288" s="13" t="s">
        <v>212</v>
      </c>
      <c r="C288" s="13" t="s">
        <v>31</v>
      </c>
      <c r="D288" s="13" t="s">
        <v>117</v>
      </c>
      <c r="E288" s="13" t="s">
        <v>33</v>
      </c>
      <c r="F288" s="13" t="s">
        <v>24</v>
      </c>
      <c r="G288" s="13" t="s">
        <v>127</v>
      </c>
      <c r="H288" s="2" t="s">
        <v>381</v>
      </c>
      <c r="I288" s="2" t="s">
        <v>335</v>
      </c>
      <c r="J288" s="14" t="s">
        <v>211</v>
      </c>
      <c r="K288" s="14" t="s">
        <v>283</v>
      </c>
      <c r="L288" s="14" t="s">
        <v>43</v>
      </c>
      <c r="M288" s="91">
        <v>153400000</v>
      </c>
      <c r="N288" s="91">
        <v>0</v>
      </c>
      <c r="O288" s="91">
        <v>0</v>
      </c>
      <c r="P288" s="83">
        <f t="shared" si="112"/>
        <v>0</v>
      </c>
    </row>
    <row r="289" spans="1:16" ht="15" customHeight="1" x14ac:dyDescent="0.2">
      <c r="A289" s="4" t="s">
        <v>469</v>
      </c>
      <c r="B289" s="10" t="s">
        <v>0</v>
      </c>
      <c r="C289" s="10" t="s">
        <v>0</v>
      </c>
      <c r="D289" s="10" t="s">
        <v>0</v>
      </c>
      <c r="E289" s="10" t="s">
        <v>0</v>
      </c>
      <c r="F289" s="10" t="s">
        <v>0</v>
      </c>
      <c r="G289" s="10" t="s">
        <v>0</v>
      </c>
      <c r="H289" s="10" t="s">
        <v>0</v>
      </c>
      <c r="I289" s="10" t="s">
        <v>0</v>
      </c>
      <c r="J289" s="10" t="s">
        <v>0</v>
      </c>
      <c r="K289" s="10" t="s">
        <v>0</v>
      </c>
      <c r="L289" s="10" t="s">
        <v>0</v>
      </c>
      <c r="M289" s="88">
        <f>M290</f>
        <v>40505697.359999999</v>
      </c>
      <c r="N289" s="88">
        <f t="shared" ref="N289:O289" si="120">N290</f>
        <v>0</v>
      </c>
      <c r="O289" s="88">
        <f t="shared" si="120"/>
        <v>0</v>
      </c>
      <c r="P289" s="81">
        <f t="shared" si="112"/>
        <v>0</v>
      </c>
    </row>
    <row r="290" spans="1:16" ht="32.25" customHeight="1" x14ac:dyDescent="0.2">
      <c r="A290" s="8" t="s">
        <v>550</v>
      </c>
      <c r="B290" s="2" t="s">
        <v>212</v>
      </c>
      <c r="C290" s="2" t="s">
        <v>31</v>
      </c>
      <c r="D290" s="2" t="s">
        <v>117</v>
      </c>
      <c r="E290" s="2" t="s">
        <v>33</v>
      </c>
      <c r="F290" s="2" t="s">
        <v>24</v>
      </c>
      <c r="G290" s="2" t="s">
        <v>127</v>
      </c>
      <c r="H290" s="2" t="s">
        <v>381</v>
      </c>
      <c r="I290" s="2" t="s">
        <v>335</v>
      </c>
      <c r="J290" s="3" t="s">
        <v>211</v>
      </c>
      <c r="K290" s="3" t="s">
        <v>283</v>
      </c>
      <c r="L290" s="3" t="s">
        <v>57</v>
      </c>
      <c r="M290" s="89">
        <v>40505697.359999999</v>
      </c>
      <c r="N290" s="89">
        <v>0</v>
      </c>
      <c r="O290" s="89">
        <v>0</v>
      </c>
      <c r="P290" s="83">
        <f t="shared" si="112"/>
        <v>0</v>
      </c>
    </row>
    <row r="291" spans="1:16" ht="48.95" customHeight="1" x14ac:dyDescent="0.2">
      <c r="A291" s="4" t="s">
        <v>407</v>
      </c>
      <c r="B291" s="10" t="s">
        <v>0</v>
      </c>
      <c r="C291" s="10" t="s">
        <v>0</v>
      </c>
      <c r="D291" s="10" t="s">
        <v>0</v>
      </c>
      <c r="E291" s="10" t="s">
        <v>0</v>
      </c>
      <c r="F291" s="10" t="s">
        <v>0</v>
      </c>
      <c r="G291" s="10" t="s">
        <v>0</v>
      </c>
      <c r="H291" s="10" t="s">
        <v>0</v>
      </c>
      <c r="I291" s="10" t="s">
        <v>0</v>
      </c>
      <c r="J291" s="10" t="s">
        <v>0</v>
      </c>
      <c r="K291" s="10" t="s">
        <v>0</v>
      </c>
      <c r="L291" s="10" t="s">
        <v>0</v>
      </c>
      <c r="M291" s="88">
        <f>M292</f>
        <v>37318179.810000002</v>
      </c>
      <c r="N291" s="88">
        <f t="shared" ref="N291:O291" si="121">N292</f>
        <v>0</v>
      </c>
      <c r="O291" s="88">
        <f t="shared" si="121"/>
        <v>0</v>
      </c>
      <c r="P291" s="81">
        <f t="shared" si="112"/>
        <v>0</v>
      </c>
    </row>
    <row r="292" spans="1:16" ht="80.099999999999994" customHeight="1" x14ac:dyDescent="0.2">
      <c r="A292" s="8" t="s">
        <v>551</v>
      </c>
      <c r="B292" s="2" t="s">
        <v>212</v>
      </c>
      <c r="C292" s="2" t="s">
        <v>31</v>
      </c>
      <c r="D292" s="2" t="s">
        <v>117</v>
      </c>
      <c r="E292" s="2" t="s">
        <v>33</v>
      </c>
      <c r="F292" s="2" t="s">
        <v>24</v>
      </c>
      <c r="G292" s="2" t="s">
        <v>127</v>
      </c>
      <c r="H292" s="2" t="s">
        <v>381</v>
      </c>
      <c r="I292" s="2" t="s">
        <v>335</v>
      </c>
      <c r="J292" s="3" t="s">
        <v>129</v>
      </c>
      <c r="K292" s="3" t="s">
        <v>552</v>
      </c>
      <c r="L292" s="3" t="s">
        <v>57</v>
      </c>
      <c r="M292" s="89">
        <v>37318179.810000002</v>
      </c>
      <c r="N292" s="89">
        <v>0</v>
      </c>
      <c r="O292" s="89">
        <v>0</v>
      </c>
      <c r="P292" s="83">
        <f t="shared" si="112"/>
        <v>0</v>
      </c>
    </row>
    <row r="293" spans="1:16" ht="15" customHeight="1" x14ac:dyDescent="0.2">
      <c r="A293" s="4" t="s">
        <v>399</v>
      </c>
      <c r="B293" s="10" t="s">
        <v>0</v>
      </c>
      <c r="C293" s="10" t="s">
        <v>0</v>
      </c>
      <c r="D293" s="10" t="s">
        <v>0</v>
      </c>
      <c r="E293" s="10" t="s">
        <v>0</v>
      </c>
      <c r="F293" s="10" t="s">
        <v>0</v>
      </c>
      <c r="G293" s="10" t="s">
        <v>0</v>
      </c>
      <c r="H293" s="10" t="s">
        <v>0</v>
      </c>
      <c r="I293" s="10" t="s">
        <v>0</v>
      </c>
      <c r="J293" s="10" t="s">
        <v>0</v>
      </c>
      <c r="K293" s="10" t="s">
        <v>0</v>
      </c>
      <c r="L293" s="10" t="s">
        <v>0</v>
      </c>
      <c r="M293" s="88">
        <f>M294</f>
        <v>153400000</v>
      </c>
      <c r="N293" s="88">
        <f t="shared" ref="N293:O293" si="122">N294</f>
        <v>0</v>
      </c>
      <c r="O293" s="88">
        <f t="shared" si="122"/>
        <v>0</v>
      </c>
      <c r="P293" s="81">
        <f t="shared" si="112"/>
        <v>0</v>
      </c>
    </row>
    <row r="294" spans="1:16" ht="32.25" customHeight="1" x14ac:dyDescent="0.2">
      <c r="A294" s="12" t="s">
        <v>287</v>
      </c>
      <c r="B294" s="13" t="s">
        <v>212</v>
      </c>
      <c r="C294" s="13" t="s">
        <v>31</v>
      </c>
      <c r="D294" s="13" t="s">
        <v>117</v>
      </c>
      <c r="E294" s="13" t="s">
        <v>33</v>
      </c>
      <c r="F294" s="13" t="s">
        <v>24</v>
      </c>
      <c r="G294" s="13" t="s">
        <v>127</v>
      </c>
      <c r="H294" s="2" t="s">
        <v>381</v>
      </c>
      <c r="I294" s="2" t="s">
        <v>335</v>
      </c>
      <c r="J294" s="14" t="s">
        <v>211</v>
      </c>
      <c r="K294" s="14" t="s">
        <v>283</v>
      </c>
      <c r="L294" s="14" t="s">
        <v>43</v>
      </c>
      <c r="M294" s="91">
        <v>153400000</v>
      </c>
      <c r="N294" s="91">
        <v>0</v>
      </c>
      <c r="O294" s="91">
        <v>0</v>
      </c>
      <c r="P294" s="83">
        <f t="shared" si="112"/>
        <v>0</v>
      </c>
    </row>
    <row r="295" spans="1:16" ht="15" customHeight="1" x14ac:dyDescent="0.2">
      <c r="A295" s="7" t="s">
        <v>291</v>
      </c>
      <c r="B295" s="5" t="s">
        <v>212</v>
      </c>
      <c r="C295" s="5" t="s">
        <v>31</v>
      </c>
      <c r="D295" s="5" t="s">
        <v>117</v>
      </c>
      <c r="E295" s="5" t="s">
        <v>33</v>
      </c>
      <c r="F295" s="5" t="s">
        <v>24</v>
      </c>
      <c r="G295" s="17" t="s">
        <v>29</v>
      </c>
      <c r="H295" s="5" t="s">
        <v>0</v>
      </c>
      <c r="I295" s="5" t="s">
        <v>0</v>
      </c>
      <c r="J295" s="5" t="s">
        <v>0</v>
      </c>
      <c r="K295" s="5" t="s">
        <v>0</v>
      </c>
      <c r="L295" s="5" t="s">
        <v>0</v>
      </c>
      <c r="M295" s="88">
        <f>M296</f>
        <v>260000000</v>
      </c>
      <c r="N295" s="88">
        <f t="shared" ref="N295:O297" si="123">N296</f>
        <v>0</v>
      </c>
      <c r="O295" s="88">
        <f t="shared" si="123"/>
        <v>0</v>
      </c>
      <c r="P295" s="81">
        <f t="shared" si="112"/>
        <v>0</v>
      </c>
    </row>
    <row r="296" spans="1:16" ht="58.5" customHeight="1" x14ac:dyDescent="0.2">
      <c r="A296" s="4" t="s">
        <v>380</v>
      </c>
      <c r="B296" s="5" t="s">
        <v>212</v>
      </c>
      <c r="C296" s="5" t="s">
        <v>31</v>
      </c>
      <c r="D296" s="5" t="s">
        <v>117</v>
      </c>
      <c r="E296" s="5" t="s">
        <v>33</v>
      </c>
      <c r="F296" s="5" t="s">
        <v>24</v>
      </c>
      <c r="G296" s="17" t="s">
        <v>29</v>
      </c>
      <c r="H296" s="5" t="s">
        <v>381</v>
      </c>
      <c r="I296" s="6" t="s">
        <v>0</v>
      </c>
      <c r="J296" s="6" t="s">
        <v>0</v>
      </c>
      <c r="K296" s="6" t="s">
        <v>0</v>
      </c>
      <c r="L296" s="6" t="s">
        <v>0</v>
      </c>
      <c r="M296" s="88">
        <f>M297</f>
        <v>260000000</v>
      </c>
      <c r="N296" s="88">
        <f t="shared" si="123"/>
        <v>0</v>
      </c>
      <c r="O296" s="88">
        <f t="shared" si="123"/>
        <v>0</v>
      </c>
      <c r="P296" s="81">
        <f t="shared" si="112"/>
        <v>0</v>
      </c>
    </row>
    <row r="297" spans="1:16" ht="74.25" customHeight="1" x14ac:dyDescent="0.2">
      <c r="A297" s="4" t="s">
        <v>334</v>
      </c>
      <c r="B297" s="5" t="s">
        <v>212</v>
      </c>
      <c r="C297" s="5" t="s">
        <v>31</v>
      </c>
      <c r="D297" s="5" t="s">
        <v>117</v>
      </c>
      <c r="E297" s="5" t="s">
        <v>33</v>
      </c>
      <c r="F297" s="5" t="s">
        <v>24</v>
      </c>
      <c r="G297" s="17" t="s">
        <v>29</v>
      </c>
      <c r="H297" s="5" t="s">
        <v>381</v>
      </c>
      <c r="I297" s="5" t="s">
        <v>335</v>
      </c>
      <c r="J297" s="5" t="s">
        <v>0</v>
      </c>
      <c r="K297" s="5" t="s">
        <v>0</v>
      </c>
      <c r="L297" s="5" t="s">
        <v>0</v>
      </c>
      <c r="M297" s="88">
        <f>M298</f>
        <v>260000000</v>
      </c>
      <c r="N297" s="88">
        <f t="shared" si="123"/>
        <v>0</v>
      </c>
      <c r="O297" s="88">
        <f t="shared" si="123"/>
        <v>0</v>
      </c>
      <c r="P297" s="81">
        <f t="shared" si="112"/>
        <v>0</v>
      </c>
    </row>
    <row r="298" spans="1:16" ht="32.25" customHeight="1" x14ac:dyDescent="0.2">
      <c r="A298" s="8" t="s">
        <v>565</v>
      </c>
      <c r="B298" s="2" t="s">
        <v>212</v>
      </c>
      <c r="C298" s="2" t="s">
        <v>31</v>
      </c>
      <c r="D298" s="2" t="s">
        <v>117</v>
      </c>
      <c r="E298" s="2" t="s">
        <v>33</v>
      </c>
      <c r="F298" s="2" t="s">
        <v>24</v>
      </c>
      <c r="G298" s="13" t="s">
        <v>29</v>
      </c>
      <c r="H298" s="2" t="s">
        <v>381</v>
      </c>
      <c r="I298" s="2" t="s">
        <v>335</v>
      </c>
      <c r="J298" s="3"/>
      <c r="K298" s="3"/>
      <c r="L298" s="3"/>
      <c r="M298" s="89">
        <v>260000000</v>
      </c>
      <c r="N298" s="89">
        <v>0</v>
      </c>
      <c r="O298" s="89">
        <v>0</v>
      </c>
      <c r="P298" s="83">
        <f t="shared" si="112"/>
        <v>0</v>
      </c>
    </row>
    <row r="299" spans="1:16" ht="78" customHeight="1" x14ac:dyDescent="0.2">
      <c r="A299" s="4" t="s">
        <v>553</v>
      </c>
      <c r="B299" s="5" t="s">
        <v>554</v>
      </c>
      <c r="C299" s="5" t="s">
        <v>0</v>
      </c>
      <c r="D299" s="5" t="s">
        <v>0</v>
      </c>
      <c r="E299" s="5" t="s">
        <v>0</v>
      </c>
      <c r="F299" s="5" t="s">
        <v>0</v>
      </c>
      <c r="G299" s="5" t="s">
        <v>0</v>
      </c>
      <c r="H299" s="6" t="s">
        <v>0</v>
      </c>
      <c r="I299" s="6" t="s">
        <v>0</v>
      </c>
      <c r="J299" s="6" t="s">
        <v>0</v>
      </c>
      <c r="K299" s="6" t="s">
        <v>0</v>
      </c>
      <c r="L299" s="6" t="s">
        <v>0</v>
      </c>
      <c r="M299" s="88">
        <f t="shared" ref="M299:M307" si="124">M300</f>
        <v>87265032.780000001</v>
      </c>
      <c r="N299" s="88">
        <f t="shared" ref="N299:O307" si="125">N300</f>
        <v>0</v>
      </c>
      <c r="O299" s="88">
        <f t="shared" si="125"/>
        <v>0</v>
      </c>
      <c r="P299" s="81">
        <f t="shared" si="112"/>
        <v>0</v>
      </c>
    </row>
    <row r="300" spans="1:16" ht="32.25" customHeight="1" x14ac:dyDescent="0.2">
      <c r="A300" s="4" t="s">
        <v>555</v>
      </c>
      <c r="B300" s="5" t="s">
        <v>554</v>
      </c>
      <c r="C300" s="5" t="s">
        <v>14</v>
      </c>
      <c r="D300" s="5" t="s">
        <v>0</v>
      </c>
      <c r="E300" s="5" t="s">
        <v>0</v>
      </c>
      <c r="F300" s="5" t="s">
        <v>0</v>
      </c>
      <c r="G300" s="5" t="s">
        <v>0</v>
      </c>
      <c r="H300" s="6" t="s">
        <v>0</v>
      </c>
      <c r="I300" s="6" t="s">
        <v>0</v>
      </c>
      <c r="J300" s="6" t="s">
        <v>0</v>
      </c>
      <c r="K300" s="6" t="s">
        <v>0</v>
      </c>
      <c r="L300" s="6" t="s">
        <v>0</v>
      </c>
      <c r="M300" s="88">
        <f t="shared" si="124"/>
        <v>87265032.780000001</v>
      </c>
      <c r="N300" s="88">
        <f t="shared" si="125"/>
        <v>0</v>
      </c>
      <c r="O300" s="88">
        <f t="shared" si="125"/>
        <v>0</v>
      </c>
      <c r="P300" s="81">
        <f t="shared" si="112"/>
        <v>0</v>
      </c>
    </row>
    <row r="301" spans="1:16" ht="109.5" customHeight="1" x14ac:dyDescent="0.2">
      <c r="A301" s="4" t="s">
        <v>556</v>
      </c>
      <c r="B301" s="5" t="s">
        <v>554</v>
      </c>
      <c r="C301" s="5" t="s">
        <v>14</v>
      </c>
      <c r="D301" s="5" t="s">
        <v>24</v>
      </c>
      <c r="E301" s="5" t="s">
        <v>0</v>
      </c>
      <c r="F301" s="5" t="s">
        <v>0</v>
      </c>
      <c r="G301" s="5" t="s">
        <v>0</v>
      </c>
      <c r="H301" s="6" t="s">
        <v>0</v>
      </c>
      <c r="I301" s="6" t="s">
        <v>0</v>
      </c>
      <c r="J301" s="6" t="s">
        <v>0</v>
      </c>
      <c r="K301" s="6" t="s">
        <v>0</v>
      </c>
      <c r="L301" s="6" t="s">
        <v>0</v>
      </c>
      <c r="M301" s="88">
        <f t="shared" si="124"/>
        <v>87265032.780000001</v>
      </c>
      <c r="N301" s="88">
        <f t="shared" si="125"/>
        <v>0</v>
      </c>
      <c r="O301" s="88">
        <f t="shared" si="125"/>
        <v>0</v>
      </c>
      <c r="P301" s="81">
        <f t="shared" si="112"/>
        <v>0</v>
      </c>
    </row>
    <row r="302" spans="1:16" ht="32.25" customHeight="1" x14ac:dyDescent="0.2">
      <c r="A302" s="4" t="s">
        <v>32</v>
      </c>
      <c r="B302" s="5" t="s">
        <v>554</v>
      </c>
      <c r="C302" s="5" t="s">
        <v>14</v>
      </c>
      <c r="D302" s="5" t="s">
        <v>24</v>
      </c>
      <c r="E302" s="5" t="s">
        <v>33</v>
      </c>
      <c r="F302" s="5" t="s">
        <v>0</v>
      </c>
      <c r="G302" s="5" t="s">
        <v>0</v>
      </c>
      <c r="H302" s="6" t="s">
        <v>0</v>
      </c>
      <c r="I302" s="6" t="s">
        <v>0</v>
      </c>
      <c r="J302" s="6" t="s">
        <v>0</v>
      </c>
      <c r="K302" s="6" t="s">
        <v>0</v>
      </c>
      <c r="L302" s="6" t="s">
        <v>0</v>
      </c>
      <c r="M302" s="88">
        <f t="shared" si="124"/>
        <v>87265032.780000001</v>
      </c>
      <c r="N302" s="88">
        <f t="shared" si="125"/>
        <v>0</v>
      </c>
      <c r="O302" s="88">
        <f t="shared" si="125"/>
        <v>0</v>
      </c>
      <c r="P302" s="81">
        <f t="shared" si="112"/>
        <v>0</v>
      </c>
    </row>
    <row r="303" spans="1:16" ht="15" customHeight="1" x14ac:dyDescent="0.2">
      <c r="A303" s="7" t="s">
        <v>219</v>
      </c>
      <c r="B303" s="5" t="s">
        <v>554</v>
      </c>
      <c r="C303" s="5" t="s">
        <v>14</v>
      </c>
      <c r="D303" s="5" t="s">
        <v>24</v>
      </c>
      <c r="E303" s="5" t="s">
        <v>33</v>
      </c>
      <c r="F303" s="5" t="s">
        <v>168</v>
      </c>
      <c r="G303" s="5" t="s">
        <v>0</v>
      </c>
      <c r="H303" s="5" t="s">
        <v>0</v>
      </c>
      <c r="I303" s="5" t="s">
        <v>0</v>
      </c>
      <c r="J303" s="5" t="s">
        <v>0</v>
      </c>
      <c r="K303" s="5" t="s">
        <v>0</v>
      </c>
      <c r="L303" s="5" t="s">
        <v>0</v>
      </c>
      <c r="M303" s="88">
        <f t="shared" si="124"/>
        <v>87265032.780000001</v>
      </c>
      <c r="N303" s="88">
        <f t="shared" si="125"/>
        <v>0</v>
      </c>
      <c r="O303" s="88">
        <f t="shared" si="125"/>
        <v>0</v>
      </c>
      <c r="P303" s="81">
        <f t="shared" si="112"/>
        <v>0</v>
      </c>
    </row>
    <row r="304" spans="1:16" ht="34.5" customHeight="1" x14ac:dyDescent="0.2">
      <c r="A304" s="7" t="s">
        <v>220</v>
      </c>
      <c r="B304" s="5" t="s">
        <v>554</v>
      </c>
      <c r="C304" s="5" t="s">
        <v>14</v>
      </c>
      <c r="D304" s="5" t="s">
        <v>24</v>
      </c>
      <c r="E304" s="5" t="s">
        <v>33</v>
      </c>
      <c r="F304" s="5" t="s">
        <v>168</v>
      </c>
      <c r="G304" s="5" t="s">
        <v>121</v>
      </c>
      <c r="H304" s="5" t="s">
        <v>0</v>
      </c>
      <c r="I304" s="5" t="s">
        <v>0</v>
      </c>
      <c r="J304" s="5" t="s">
        <v>0</v>
      </c>
      <c r="K304" s="5" t="s">
        <v>0</v>
      </c>
      <c r="L304" s="5" t="s">
        <v>0</v>
      </c>
      <c r="M304" s="88">
        <f t="shared" si="124"/>
        <v>87265032.780000001</v>
      </c>
      <c r="N304" s="88">
        <f t="shared" si="125"/>
        <v>0</v>
      </c>
      <c r="O304" s="88">
        <f t="shared" si="125"/>
        <v>0</v>
      </c>
      <c r="P304" s="81">
        <f t="shared" si="112"/>
        <v>0</v>
      </c>
    </row>
    <row r="305" spans="1:16" ht="48.95" customHeight="1" x14ac:dyDescent="0.2">
      <c r="A305" s="4" t="s">
        <v>557</v>
      </c>
      <c r="B305" s="5" t="s">
        <v>554</v>
      </c>
      <c r="C305" s="5" t="s">
        <v>14</v>
      </c>
      <c r="D305" s="5" t="s">
        <v>24</v>
      </c>
      <c r="E305" s="5" t="s">
        <v>33</v>
      </c>
      <c r="F305" s="5" t="s">
        <v>168</v>
      </c>
      <c r="G305" s="5" t="s">
        <v>121</v>
      </c>
      <c r="H305" s="5" t="s">
        <v>558</v>
      </c>
      <c r="I305" s="6" t="s">
        <v>0</v>
      </c>
      <c r="J305" s="6" t="s">
        <v>0</v>
      </c>
      <c r="K305" s="6" t="s">
        <v>0</v>
      </c>
      <c r="L305" s="6" t="s">
        <v>0</v>
      </c>
      <c r="M305" s="88">
        <f t="shared" si="124"/>
        <v>87265032.780000001</v>
      </c>
      <c r="N305" s="88">
        <f t="shared" si="125"/>
        <v>0</v>
      </c>
      <c r="O305" s="88">
        <f t="shared" si="125"/>
        <v>0</v>
      </c>
      <c r="P305" s="81">
        <f t="shared" si="112"/>
        <v>0</v>
      </c>
    </row>
    <row r="306" spans="1:16" ht="63" customHeight="1" x14ac:dyDescent="0.2">
      <c r="A306" s="4" t="s">
        <v>334</v>
      </c>
      <c r="B306" s="5" t="s">
        <v>554</v>
      </c>
      <c r="C306" s="5" t="s">
        <v>14</v>
      </c>
      <c r="D306" s="5" t="s">
        <v>24</v>
      </c>
      <c r="E306" s="5" t="s">
        <v>33</v>
      </c>
      <c r="F306" s="5" t="s">
        <v>168</v>
      </c>
      <c r="G306" s="5" t="s">
        <v>121</v>
      </c>
      <c r="H306" s="5" t="s">
        <v>558</v>
      </c>
      <c r="I306" s="5" t="s">
        <v>335</v>
      </c>
      <c r="J306" s="5" t="s">
        <v>0</v>
      </c>
      <c r="K306" s="5" t="s">
        <v>0</v>
      </c>
      <c r="L306" s="5" t="s">
        <v>0</v>
      </c>
      <c r="M306" s="88">
        <f t="shared" si="124"/>
        <v>87265032.780000001</v>
      </c>
      <c r="N306" s="88">
        <f t="shared" si="125"/>
        <v>0</v>
      </c>
      <c r="O306" s="88">
        <f t="shared" si="125"/>
        <v>0</v>
      </c>
      <c r="P306" s="81">
        <f t="shared" si="112"/>
        <v>0</v>
      </c>
    </row>
    <row r="307" spans="1:16" ht="34.5" customHeight="1" x14ac:dyDescent="0.2">
      <c r="A307" s="4" t="s">
        <v>413</v>
      </c>
      <c r="B307" s="10" t="s">
        <v>0</v>
      </c>
      <c r="C307" s="10" t="s">
        <v>0</v>
      </c>
      <c r="D307" s="10" t="s">
        <v>0</v>
      </c>
      <c r="E307" s="10" t="s">
        <v>0</v>
      </c>
      <c r="F307" s="10" t="s">
        <v>0</v>
      </c>
      <c r="G307" s="10" t="s">
        <v>0</v>
      </c>
      <c r="H307" s="10" t="s">
        <v>0</v>
      </c>
      <c r="I307" s="10" t="s">
        <v>0</v>
      </c>
      <c r="J307" s="10" t="s">
        <v>0</v>
      </c>
      <c r="K307" s="10" t="s">
        <v>0</v>
      </c>
      <c r="L307" s="10" t="s">
        <v>0</v>
      </c>
      <c r="M307" s="88">
        <f t="shared" si="124"/>
        <v>87265032.780000001</v>
      </c>
      <c r="N307" s="88">
        <f t="shared" si="125"/>
        <v>0</v>
      </c>
      <c r="O307" s="88">
        <f t="shared" si="125"/>
        <v>0</v>
      </c>
      <c r="P307" s="81">
        <f t="shared" si="112"/>
        <v>0</v>
      </c>
    </row>
    <row r="308" spans="1:16" ht="160.5" customHeight="1" x14ac:dyDescent="0.2">
      <c r="A308" s="8" t="s">
        <v>561</v>
      </c>
      <c r="B308" s="2" t="s">
        <v>554</v>
      </c>
      <c r="C308" s="2" t="s">
        <v>14</v>
      </c>
      <c r="D308" s="2" t="s">
        <v>24</v>
      </c>
      <c r="E308" s="2" t="s">
        <v>33</v>
      </c>
      <c r="F308" s="2" t="s">
        <v>168</v>
      </c>
      <c r="G308" s="2" t="s">
        <v>121</v>
      </c>
      <c r="H308" s="2" t="s">
        <v>558</v>
      </c>
      <c r="I308" s="2" t="s">
        <v>335</v>
      </c>
      <c r="J308" s="3" t="s">
        <v>224</v>
      </c>
      <c r="K308" s="3" t="s">
        <v>559</v>
      </c>
      <c r="L308" s="3" t="s">
        <v>43</v>
      </c>
      <c r="M308" s="89">
        <v>87265032.780000001</v>
      </c>
      <c r="N308" s="89">
        <v>0</v>
      </c>
      <c r="O308" s="89">
        <v>0</v>
      </c>
      <c r="P308" s="83">
        <f t="shared" si="112"/>
        <v>0</v>
      </c>
    </row>
    <row r="309" spans="1:16" ht="192.75" customHeight="1" x14ac:dyDescent="0.2">
      <c r="A309" s="84" t="s">
        <v>626</v>
      </c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6" t="s">
        <v>627</v>
      </c>
    </row>
    <row r="310" spans="1:16" ht="165.75" customHeight="1" x14ac:dyDescent="0.25">
      <c r="A310" s="87" t="s">
        <v>628</v>
      </c>
    </row>
  </sheetData>
  <autoFilter ref="A7:M308"/>
  <mergeCells count="4">
    <mergeCell ref="G2:M2"/>
    <mergeCell ref="G3:M3"/>
    <mergeCell ref="A5:P5"/>
    <mergeCell ref="A6:P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Height="8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1"/>
  <sheetViews>
    <sheetView view="pageBreakPreview" topLeftCell="A118" zoomScale="90" zoomScaleNormal="100" zoomScaleSheetLayoutView="90" workbookViewId="0">
      <selection activeCell="A127" sqref="A127"/>
    </sheetView>
  </sheetViews>
  <sheetFormatPr defaultColWidth="9.33203125" defaultRowHeight="12.75" x14ac:dyDescent="0.2"/>
  <cols>
    <col min="1" max="1" width="45" style="15" customWidth="1"/>
    <col min="2" max="5" width="8.6640625" style="15" customWidth="1"/>
    <col min="6" max="7" width="6.1640625" style="15" customWidth="1"/>
    <col min="8" max="8" width="9.83203125" style="15" customWidth="1"/>
    <col min="9" max="9" width="8.83203125" style="15" customWidth="1"/>
    <col min="10" max="10" width="10.83203125" style="15" customWidth="1"/>
    <col min="11" max="11" width="11.1640625" style="15" customWidth="1"/>
    <col min="12" max="12" width="9.83203125" style="15" customWidth="1"/>
    <col min="13" max="13" width="21" style="15" customWidth="1"/>
    <col min="14" max="15" width="21" style="55" customWidth="1"/>
    <col min="16" max="16" width="21" style="15" customWidth="1"/>
    <col min="17" max="16384" width="9.33203125" style="15"/>
  </cols>
  <sheetData>
    <row r="1" spans="1:16" ht="20.25" customHeight="1" x14ac:dyDescent="0.2">
      <c r="A1" s="45" t="s">
        <v>0</v>
      </c>
      <c r="N1" s="15"/>
      <c r="O1" s="92"/>
      <c r="P1" s="92" t="s">
        <v>630</v>
      </c>
    </row>
    <row r="2" spans="1:16" ht="20.25" customHeight="1" x14ac:dyDescent="0.2">
      <c r="A2" s="105" t="s">
        <v>631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5" customHeight="1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92" t="s">
        <v>2</v>
      </c>
    </row>
    <row r="4" spans="1:16" ht="43.5" customHeight="1" x14ac:dyDescent="0.2">
      <c r="A4" s="93" t="s">
        <v>576</v>
      </c>
      <c r="B4" s="93" t="s">
        <v>3</v>
      </c>
      <c r="C4" s="93" t="s">
        <v>4</v>
      </c>
      <c r="D4" s="93" t="s">
        <v>5</v>
      </c>
      <c r="E4" s="93" t="s">
        <v>6</v>
      </c>
      <c r="F4" s="93" t="s">
        <v>7</v>
      </c>
      <c r="G4" s="93" t="s">
        <v>8</v>
      </c>
      <c r="H4" s="93" t="s">
        <v>9</v>
      </c>
      <c r="I4" s="93" t="s">
        <v>10</v>
      </c>
      <c r="J4" s="94" t="s">
        <v>11</v>
      </c>
      <c r="K4" s="94" t="s">
        <v>12</v>
      </c>
      <c r="L4" s="94" t="s">
        <v>13</v>
      </c>
      <c r="M4" s="93" t="s">
        <v>624</v>
      </c>
      <c r="N4" s="93" t="s">
        <v>621</v>
      </c>
      <c r="O4" s="95" t="s">
        <v>622</v>
      </c>
      <c r="P4" s="96" t="s">
        <v>623</v>
      </c>
    </row>
    <row r="5" spans="1:16" ht="14.25" customHeight="1" x14ac:dyDescent="0.2">
      <c r="A5" s="22" t="s">
        <v>14</v>
      </c>
      <c r="B5" s="22" t="s">
        <v>15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s="22" t="s">
        <v>21</v>
      </c>
      <c r="I5" s="22" t="s">
        <v>22</v>
      </c>
      <c r="J5" s="22" t="s">
        <v>23</v>
      </c>
      <c r="K5" s="22" t="s">
        <v>24</v>
      </c>
      <c r="L5" s="22" t="s">
        <v>25</v>
      </c>
      <c r="M5" s="22">
        <v>13</v>
      </c>
      <c r="N5" s="22">
        <v>14</v>
      </c>
      <c r="O5" s="97">
        <v>15</v>
      </c>
      <c r="P5" s="51">
        <v>16</v>
      </c>
    </row>
    <row r="6" spans="1:16" ht="20.25" customHeight="1" x14ac:dyDescent="0.2">
      <c r="A6" s="24" t="s">
        <v>27</v>
      </c>
      <c r="B6" s="22" t="s">
        <v>0</v>
      </c>
      <c r="C6" s="22" t="s">
        <v>0</v>
      </c>
      <c r="D6" s="2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22" t="s">
        <v>0</v>
      </c>
      <c r="K6" s="22" t="s">
        <v>0</v>
      </c>
      <c r="L6" s="22" t="s">
        <v>0</v>
      </c>
      <c r="M6" s="25">
        <f>M7</f>
        <v>736129934.07999992</v>
      </c>
      <c r="N6" s="25">
        <f t="shared" ref="N6:O10" si="0">N7</f>
        <v>0</v>
      </c>
      <c r="O6" s="25">
        <f t="shared" si="0"/>
        <v>0</v>
      </c>
      <c r="P6" s="99">
        <f>O6/M6</f>
        <v>0</v>
      </c>
    </row>
    <row r="7" spans="1:16" ht="33.75" customHeight="1" x14ac:dyDescent="0.2">
      <c r="A7" s="24" t="s">
        <v>116</v>
      </c>
      <c r="B7" s="26" t="s">
        <v>117</v>
      </c>
      <c r="C7" s="26" t="s">
        <v>0</v>
      </c>
      <c r="D7" s="26" t="s">
        <v>0</v>
      </c>
      <c r="E7" s="26" t="s">
        <v>0</v>
      </c>
      <c r="F7" s="26" t="s">
        <v>0</v>
      </c>
      <c r="G7" s="26" t="s">
        <v>0</v>
      </c>
      <c r="H7" s="27" t="s">
        <v>0</v>
      </c>
      <c r="I7" s="27" t="s">
        <v>0</v>
      </c>
      <c r="J7" s="27" t="s">
        <v>0</v>
      </c>
      <c r="K7" s="27" t="s">
        <v>0</v>
      </c>
      <c r="L7" s="27" t="s">
        <v>0</v>
      </c>
      <c r="M7" s="25">
        <f>M8</f>
        <v>736129934.07999992</v>
      </c>
      <c r="N7" s="25">
        <f t="shared" si="0"/>
        <v>0</v>
      </c>
      <c r="O7" s="25">
        <f t="shared" si="0"/>
        <v>0</v>
      </c>
      <c r="P7" s="99">
        <f t="shared" ref="P7:P70" si="1">O7/M7</f>
        <v>0</v>
      </c>
    </row>
    <row r="8" spans="1:16" ht="82.5" customHeight="1" x14ac:dyDescent="0.2">
      <c r="A8" s="24" t="s">
        <v>156</v>
      </c>
      <c r="B8" s="26" t="s">
        <v>117</v>
      </c>
      <c r="C8" s="26" t="s">
        <v>14</v>
      </c>
      <c r="D8" s="26" t="s">
        <v>0</v>
      </c>
      <c r="E8" s="26" t="s">
        <v>0</v>
      </c>
      <c r="F8" s="26" t="s">
        <v>0</v>
      </c>
      <c r="G8" s="26" t="s">
        <v>0</v>
      </c>
      <c r="H8" s="27" t="s">
        <v>0</v>
      </c>
      <c r="I8" s="27" t="s">
        <v>0</v>
      </c>
      <c r="J8" s="27" t="s">
        <v>0</v>
      </c>
      <c r="K8" s="27" t="s">
        <v>0</v>
      </c>
      <c r="L8" s="27" t="s">
        <v>0</v>
      </c>
      <c r="M8" s="25">
        <f>M9</f>
        <v>736129934.07999992</v>
      </c>
      <c r="N8" s="25">
        <f t="shared" si="0"/>
        <v>0</v>
      </c>
      <c r="O8" s="25">
        <f t="shared" si="0"/>
        <v>0</v>
      </c>
      <c r="P8" s="99">
        <f t="shared" si="1"/>
        <v>0</v>
      </c>
    </row>
    <row r="9" spans="1:16" ht="64.5" customHeight="1" x14ac:dyDescent="0.2">
      <c r="A9" s="24" t="s">
        <v>157</v>
      </c>
      <c r="B9" s="26" t="s">
        <v>117</v>
      </c>
      <c r="C9" s="26" t="s">
        <v>14</v>
      </c>
      <c r="D9" s="26" t="s">
        <v>158</v>
      </c>
      <c r="E9" s="26" t="s">
        <v>0</v>
      </c>
      <c r="F9" s="26" t="s">
        <v>0</v>
      </c>
      <c r="G9" s="26" t="s">
        <v>0</v>
      </c>
      <c r="H9" s="27" t="s">
        <v>0</v>
      </c>
      <c r="I9" s="27" t="s">
        <v>0</v>
      </c>
      <c r="J9" s="27" t="s">
        <v>0</v>
      </c>
      <c r="K9" s="27" t="s">
        <v>0</v>
      </c>
      <c r="L9" s="27" t="s">
        <v>0</v>
      </c>
      <c r="M9" s="25">
        <f>M10</f>
        <v>736129934.07999992</v>
      </c>
      <c r="N9" s="25">
        <f t="shared" si="0"/>
        <v>0</v>
      </c>
      <c r="O9" s="25">
        <f t="shared" si="0"/>
        <v>0</v>
      </c>
      <c r="P9" s="99">
        <f t="shared" si="1"/>
        <v>0</v>
      </c>
    </row>
    <row r="10" spans="1:16" ht="34.5" customHeight="1" x14ac:dyDescent="0.2">
      <c r="A10" s="24" t="s">
        <v>159</v>
      </c>
      <c r="B10" s="26" t="s">
        <v>117</v>
      </c>
      <c r="C10" s="26" t="s">
        <v>14</v>
      </c>
      <c r="D10" s="26" t="s">
        <v>158</v>
      </c>
      <c r="E10" s="26" t="s">
        <v>160</v>
      </c>
      <c r="F10" s="26" t="s">
        <v>0</v>
      </c>
      <c r="G10" s="26" t="s">
        <v>0</v>
      </c>
      <c r="H10" s="27" t="s">
        <v>0</v>
      </c>
      <c r="I10" s="27" t="s">
        <v>0</v>
      </c>
      <c r="J10" s="27" t="s">
        <v>0</v>
      </c>
      <c r="K10" s="27" t="s">
        <v>0</v>
      </c>
      <c r="L10" s="27" t="s">
        <v>0</v>
      </c>
      <c r="M10" s="25">
        <f>M11</f>
        <v>736129934.07999992</v>
      </c>
      <c r="N10" s="25">
        <f t="shared" si="0"/>
        <v>0</v>
      </c>
      <c r="O10" s="25">
        <f t="shared" si="0"/>
        <v>0</v>
      </c>
      <c r="P10" s="99">
        <f t="shared" si="1"/>
        <v>0</v>
      </c>
    </row>
    <row r="11" spans="1:16" ht="18.75" customHeight="1" x14ac:dyDescent="0.2">
      <c r="A11" s="28" t="s">
        <v>120</v>
      </c>
      <c r="B11" s="26" t="s">
        <v>117</v>
      </c>
      <c r="C11" s="26" t="s">
        <v>14</v>
      </c>
      <c r="D11" s="26" t="s">
        <v>158</v>
      </c>
      <c r="E11" s="26" t="s">
        <v>160</v>
      </c>
      <c r="F11" s="26" t="s">
        <v>121</v>
      </c>
      <c r="G11" s="26" t="s">
        <v>0</v>
      </c>
      <c r="H11" s="26" t="s">
        <v>0</v>
      </c>
      <c r="I11" s="26" t="s">
        <v>0</v>
      </c>
      <c r="J11" s="26" t="s">
        <v>0</v>
      </c>
      <c r="K11" s="26" t="s">
        <v>0</v>
      </c>
      <c r="L11" s="26" t="s">
        <v>0</v>
      </c>
      <c r="M11" s="25">
        <f>M12+M106+M112+M116</f>
        <v>736129934.07999992</v>
      </c>
      <c r="N11" s="25">
        <f t="shared" ref="N11:O11" si="2">N12+N106+N112+N116</f>
        <v>0</v>
      </c>
      <c r="O11" s="25">
        <f t="shared" si="2"/>
        <v>0</v>
      </c>
      <c r="P11" s="99">
        <f t="shared" si="1"/>
        <v>0</v>
      </c>
    </row>
    <row r="12" spans="1:16" ht="18.75" customHeight="1" x14ac:dyDescent="0.2">
      <c r="A12" s="28" t="s">
        <v>126</v>
      </c>
      <c r="B12" s="26" t="s">
        <v>117</v>
      </c>
      <c r="C12" s="26" t="s">
        <v>14</v>
      </c>
      <c r="D12" s="26" t="s">
        <v>158</v>
      </c>
      <c r="E12" s="26" t="s">
        <v>160</v>
      </c>
      <c r="F12" s="26" t="s">
        <v>121</v>
      </c>
      <c r="G12" s="26" t="s">
        <v>127</v>
      </c>
      <c r="H12" s="26" t="s">
        <v>0</v>
      </c>
      <c r="I12" s="26" t="s">
        <v>0</v>
      </c>
      <c r="J12" s="26" t="s">
        <v>0</v>
      </c>
      <c r="K12" s="26" t="s">
        <v>0</v>
      </c>
      <c r="L12" s="26" t="s">
        <v>0</v>
      </c>
      <c r="M12" s="25">
        <f>M13</f>
        <v>615057870.27999997</v>
      </c>
      <c r="N12" s="25">
        <f t="shared" ref="N12:O12" si="3">N13</f>
        <v>0</v>
      </c>
      <c r="O12" s="25">
        <f t="shared" si="3"/>
        <v>0</v>
      </c>
      <c r="P12" s="99">
        <f t="shared" si="1"/>
        <v>0</v>
      </c>
    </row>
    <row r="13" spans="1:16" ht="69" customHeight="1" x14ac:dyDescent="0.2">
      <c r="A13" s="24" t="s">
        <v>161</v>
      </c>
      <c r="B13" s="26" t="s">
        <v>117</v>
      </c>
      <c r="C13" s="26" t="s">
        <v>14</v>
      </c>
      <c r="D13" s="26" t="s">
        <v>158</v>
      </c>
      <c r="E13" s="26" t="s">
        <v>160</v>
      </c>
      <c r="F13" s="26" t="s">
        <v>121</v>
      </c>
      <c r="G13" s="26" t="s">
        <v>127</v>
      </c>
      <c r="H13" s="26" t="s">
        <v>162</v>
      </c>
      <c r="I13" s="27" t="s">
        <v>0</v>
      </c>
      <c r="J13" s="27" t="s">
        <v>0</v>
      </c>
      <c r="K13" s="27" t="s">
        <v>0</v>
      </c>
      <c r="L13" s="27" t="s">
        <v>0</v>
      </c>
      <c r="M13" s="25">
        <f>M14+M104</f>
        <v>615057870.27999997</v>
      </c>
      <c r="N13" s="25">
        <f t="shared" ref="N13:O13" si="4">N14+N104</f>
        <v>0</v>
      </c>
      <c r="O13" s="25">
        <f t="shared" si="4"/>
        <v>0</v>
      </c>
      <c r="P13" s="99">
        <f t="shared" si="1"/>
        <v>0</v>
      </c>
    </row>
    <row r="14" spans="1:16" ht="80.25" customHeight="1" x14ac:dyDescent="0.2">
      <c r="A14" s="24" t="s">
        <v>163</v>
      </c>
      <c r="B14" s="26" t="s">
        <v>117</v>
      </c>
      <c r="C14" s="26" t="s">
        <v>14</v>
      </c>
      <c r="D14" s="26" t="s">
        <v>158</v>
      </c>
      <c r="E14" s="26" t="s">
        <v>160</v>
      </c>
      <c r="F14" s="26" t="s">
        <v>121</v>
      </c>
      <c r="G14" s="26" t="s">
        <v>127</v>
      </c>
      <c r="H14" s="26" t="s">
        <v>162</v>
      </c>
      <c r="I14" s="26" t="s">
        <v>164</v>
      </c>
      <c r="J14" s="26" t="s">
        <v>0</v>
      </c>
      <c r="K14" s="26" t="s">
        <v>0</v>
      </c>
      <c r="L14" s="26" t="s">
        <v>0</v>
      </c>
      <c r="M14" s="25">
        <f>M15+M26+M37+M50+M53+M56+M60+M68+M70+M78+M82+M95+M103</f>
        <v>461593574.27999997</v>
      </c>
      <c r="N14" s="25">
        <f t="shared" ref="N14:O14" si="5">N15+N26+N37+N50+N53+N56+N60+N68+N70+N78+N82+N95+N103</f>
        <v>0</v>
      </c>
      <c r="O14" s="25">
        <f t="shared" si="5"/>
        <v>0</v>
      </c>
      <c r="P14" s="99">
        <f t="shared" si="1"/>
        <v>0</v>
      </c>
    </row>
    <row r="15" spans="1:16" ht="84.75" customHeight="1" x14ac:dyDescent="0.2">
      <c r="A15" s="24" t="s">
        <v>577</v>
      </c>
      <c r="B15" s="26" t="s">
        <v>117</v>
      </c>
      <c r="C15" s="26" t="s">
        <v>14</v>
      </c>
      <c r="D15" s="26" t="s">
        <v>158</v>
      </c>
      <c r="E15" s="26" t="s">
        <v>160</v>
      </c>
      <c r="F15" s="26" t="s">
        <v>121</v>
      </c>
      <c r="G15" s="26" t="s">
        <v>127</v>
      </c>
      <c r="H15" s="26" t="s">
        <v>162</v>
      </c>
      <c r="I15" s="26" t="s">
        <v>164</v>
      </c>
      <c r="J15" s="26"/>
      <c r="K15" s="26">
        <f>SUM(K16:K25)</f>
        <v>640.37</v>
      </c>
      <c r="L15" s="26"/>
      <c r="M15" s="25">
        <f>SUM(M16:M25)</f>
        <v>19474932.440000001</v>
      </c>
      <c r="N15" s="25">
        <f t="shared" ref="N15:O15" si="6">SUM(N16:N25)</f>
        <v>0</v>
      </c>
      <c r="O15" s="25">
        <f t="shared" si="6"/>
        <v>0</v>
      </c>
      <c r="P15" s="99">
        <f t="shared" si="1"/>
        <v>0</v>
      </c>
    </row>
    <row r="16" spans="1:16" ht="36" customHeight="1" x14ac:dyDescent="0.2">
      <c r="A16" s="29" t="s">
        <v>578</v>
      </c>
      <c r="B16" s="22" t="s">
        <v>117</v>
      </c>
      <c r="C16" s="22" t="s">
        <v>14</v>
      </c>
      <c r="D16" s="22" t="s">
        <v>158</v>
      </c>
      <c r="E16" s="22" t="s">
        <v>160</v>
      </c>
      <c r="F16" s="22" t="s">
        <v>121</v>
      </c>
      <c r="G16" s="22" t="s">
        <v>127</v>
      </c>
      <c r="H16" s="22" t="s">
        <v>162</v>
      </c>
      <c r="I16" s="22" t="s">
        <v>164</v>
      </c>
      <c r="J16" s="22" t="s">
        <v>579</v>
      </c>
      <c r="K16" s="22">
        <v>39.03</v>
      </c>
      <c r="L16" s="22">
        <v>2019</v>
      </c>
      <c r="M16" s="30">
        <v>1186980.3600000001</v>
      </c>
      <c r="N16" s="91">
        <v>0</v>
      </c>
      <c r="O16" s="91">
        <v>0</v>
      </c>
      <c r="P16" s="98">
        <f t="shared" si="1"/>
        <v>0</v>
      </c>
    </row>
    <row r="17" spans="1:16" ht="31.5" x14ac:dyDescent="0.2">
      <c r="A17" s="29" t="s">
        <v>578</v>
      </c>
      <c r="B17" s="22" t="s">
        <v>117</v>
      </c>
      <c r="C17" s="22" t="s">
        <v>14</v>
      </c>
      <c r="D17" s="22" t="s">
        <v>158</v>
      </c>
      <c r="E17" s="22" t="s">
        <v>160</v>
      </c>
      <c r="F17" s="22" t="s">
        <v>121</v>
      </c>
      <c r="G17" s="22" t="s">
        <v>127</v>
      </c>
      <c r="H17" s="22" t="s">
        <v>162</v>
      </c>
      <c r="I17" s="22" t="s">
        <v>164</v>
      </c>
      <c r="J17" s="22" t="s">
        <v>579</v>
      </c>
      <c r="K17" s="22">
        <v>39.03</v>
      </c>
      <c r="L17" s="22">
        <v>2019</v>
      </c>
      <c r="M17" s="30">
        <v>1186980.3600000001</v>
      </c>
      <c r="N17" s="91">
        <v>0</v>
      </c>
      <c r="O17" s="91">
        <v>0</v>
      </c>
      <c r="P17" s="98">
        <f t="shared" si="1"/>
        <v>0</v>
      </c>
    </row>
    <row r="18" spans="1:16" ht="31.5" x14ac:dyDescent="0.2">
      <c r="A18" s="29" t="s">
        <v>578</v>
      </c>
      <c r="B18" s="22" t="s">
        <v>117</v>
      </c>
      <c r="C18" s="22" t="s">
        <v>14</v>
      </c>
      <c r="D18" s="22" t="s">
        <v>158</v>
      </c>
      <c r="E18" s="22" t="s">
        <v>160</v>
      </c>
      <c r="F18" s="22" t="s">
        <v>121</v>
      </c>
      <c r="G18" s="22" t="s">
        <v>127</v>
      </c>
      <c r="H18" s="22" t="s">
        <v>162</v>
      </c>
      <c r="I18" s="22" t="s">
        <v>164</v>
      </c>
      <c r="J18" s="22" t="s">
        <v>579</v>
      </c>
      <c r="K18" s="22">
        <v>39.03</v>
      </c>
      <c r="L18" s="22">
        <v>2019</v>
      </c>
      <c r="M18" s="30">
        <v>1186980.3600000001</v>
      </c>
      <c r="N18" s="91">
        <v>0</v>
      </c>
      <c r="O18" s="91">
        <v>0</v>
      </c>
      <c r="P18" s="98">
        <f t="shared" si="1"/>
        <v>0</v>
      </c>
    </row>
    <row r="19" spans="1:16" ht="31.5" x14ac:dyDescent="0.2">
      <c r="A19" s="29" t="s">
        <v>578</v>
      </c>
      <c r="B19" s="22" t="s">
        <v>117</v>
      </c>
      <c r="C19" s="22" t="s">
        <v>14</v>
      </c>
      <c r="D19" s="22" t="s">
        <v>158</v>
      </c>
      <c r="E19" s="22" t="s">
        <v>160</v>
      </c>
      <c r="F19" s="22" t="s">
        <v>121</v>
      </c>
      <c r="G19" s="22" t="s">
        <v>127</v>
      </c>
      <c r="H19" s="22" t="s">
        <v>162</v>
      </c>
      <c r="I19" s="22" t="s">
        <v>164</v>
      </c>
      <c r="J19" s="22" t="s">
        <v>579</v>
      </c>
      <c r="K19" s="22">
        <v>42.56</v>
      </c>
      <c r="L19" s="22">
        <v>2019</v>
      </c>
      <c r="M19" s="30">
        <v>1294334.72</v>
      </c>
      <c r="N19" s="91">
        <v>0</v>
      </c>
      <c r="O19" s="91">
        <v>0</v>
      </c>
      <c r="P19" s="98">
        <f t="shared" si="1"/>
        <v>0</v>
      </c>
    </row>
    <row r="20" spans="1:16" ht="31.5" x14ac:dyDescent="0.2">
      <c r="A20" s="29" t="s">
        <v>580</v>
      </c>
      <c r="B20" s="22" t="s">
        <v>117</v>
      </c>
      <c r="C20" s="22" t="s">
        <v>14</v>
      </c>
      <c r="D20" s="22" t="s">
        <v>158</v>
      </c>
      <c r="E20" s="22" t="s">
        <v>160</v>
      </c>
      <c r="F20" s="22" t="s">
        <v>121</v>
      </c>
      <c r="G20" s="22" t="s">
        <v>127</v>
      </c>
      <c r="H20" s="22" t="s">
        <v>162</v>
      </c>
      <c r="I20" s="22" t="s">
        <v>164</v>
      </c>
      <c r="J20" s="22" t="s">
        <v>579</v>
      </c>
      <c r="K20" s="22">
        <v>72.52</v>
      </c>
      <c r="L20" s="22">
        <v>2019</v>
      </c>
      <c r="M20" s="30">
        <v>2205478.2399999998</v>
      </c>
      <c r="N20" s="91">
        <v>0</v>
      </c>
      <c r="O20" s="91">
        <v>0</v>
      </c>
      <c r="P20" s="98">
        <f t="shared" si="1"/>
        <v>0</v>
      </c>
    </row>
    <row r="21" spans="1:16" ht="31.5" x14ac:dyDescent="0.2">
      <c r="A21" s="29" t="s">
        <v>580</v>
      </c>
      <c r="B21" s="22" t="s">
        <v>117</v>
      </c>
      <c r="C21" s="22" t="s">
        <v>14</v>
      </c>
      <c r="D21" s="22" t="s">
        <v>158</v>
      </c>
      <c r="E21" s="22" t="s">
        <v>160</v>
      </c>
      <c r="F21" s="22" t="s">
        <v>121</v>
      </c>
      <c r="G21" s="22" t="s">
        <v>127</v>
      </c>
      <c r="H21" s="22" t="s">
        <v>162</v>
      </c>
      <c r="I21" s="22" t="s">
        <v>164</v>
      </c>
      <c r="J21" s="22" t="s">
        <v>579</v>
      </c>
      <c r="K21" s="22">
        <v>72.52</v>
      </c>
      <c r="L21" s="22">
        <v>2019</v>
      </c>
      <c r="M21" s="30">
        <v>2205478.2399999998</v>
      </c>
      <c r="N21" s="91">
        <v>0</v>
      </c>
      <c r="O21" s="91">
        <v>0</v>
      </c>
      <c r="P21" s="98">
        <f t="shared" si="1"/>
        <v>0</v>
      </c>
    </row>
    <row r="22" spans="1:16" ht="31.5" x14ac:dyDescent="0.2">
      <c r="A22" s="29" t="s">
        <v>580</v>
      </c>
      <c r="B22" s="22" t="s">
        <v>117</v>
      </c>
      <c r="C22" s="22" t="s">
        <v>14</v>
      </c>
      <c r="D22" s="22" t="s">
        <v>158</v>
      </c>
      <c r="E22" s="22" t="s">
        <v>160</v>
      </c>
      <c r="F22" s="22" t="s">
        <v>121</v>
      </c>
      <c r="G22" s="22" t="s">
        <v>127</v>
      </c>
      <c r="H22" s="22" t="s">
        <v>162</v>
      </c>
      <c r="I22" s="22" t="s">
        <v>164</v>
      </c>
      <c r="J22" s="22" t="s">
        <v>579</v>
      </c>
      <c r="K22" s="22">
        <v>72.52</v>
      </c>
      <c r="L22" s="22">
        <v>2019</v>
      </c>
      <c r="M22" s="30">
        <v>2205478.2399999998</v>
      </c>
      <c r="N22" s="91">
        <v>0</v>
      </c>
      <c r="O22" s="91">
        <v>0</v>
      </c>
      <c r="P22" s="98">
        <f t="shared" si="1"/>
        <v>0</v>
      </c>
    </row>
    <row r="23" spans="1:16" ht="31.5" x14ac:dyDescent="0.2">
      <c r="A23" s="29" t="s">
        <v>580</v>
      </c>
      <c r="B23" s="22" t="s">
        <v>117</v>
      </c>
      <c r="C23" s="22" t="s">
        <v>14</v>
      </c>
      <c r="D23" s="22" t="s">
        <v>158</v>
      </c>
      <c r="E23" s="22" t="s">
        <v>160</v>
      </c>
      <c r="F23" s="22" t="s">
        <v>121</v>
      </c>
      <c r="G23" s="22" t="s">
        <v>127</v>
      </c>
      <c r="H23" s="22" t="s">
        <v>162</v>
      </c>
      <c r="I23" s="22" t="s">
        <v>164</v>
      </c>
      <c r="J23" s="22" t="s">
        <v>579</v>
      </c>
      <c r="K23" s="22">
        <v>87.72</v>
      </c>
      <c r="L23" s="22">
        <v>2019</v>
      </c>
      <c r="M23" s="30">
        <v>2667740.64</v>
      </c>
      <c r="N23" s="91">
        <v>0</v>
      </c>
      <c r="O23" s="91">
        <v>0</v>
      </c>
      <c r="P23" s="98">
        <f t="shared" si="1"/>
        <v>0</v>
      </c>
    </row>
    <row r="24" spans="1:16" ht="31.5" x14ac:dyDescent="0.2">
      <c r="A24" s="29" t="s">
        <v>580</v>
      </c>
      <c r="B24" s="22" t="s">
        <v>117</v>
      </c>
      <c r="C24" s="22" t="s">
        <v>14</v>
      </c>
      <c r="D24" s="22" t="s">
        <v>158</v>
      </c>
      <c r="E24" s="22" t="s">
        <v>160</v>
      </c>
      <c r="F24" s="22" t="s">
        <v>121</v>
      </c>
      <c r="G24" s="22" t="s">
        <v>127</v>
      </c>
      <c r="H24" s="22" t="s">
        <v>162</v>
      </c>
      <c r="I24" s="22" t="s">
        <v>164</v>
      </c>
      <c r="J24" s="22" t="s">
        <v>579</v>
      </c>
      <c r="K24" s="22">
        <v>87.72</v>
      </c>
      <c r="L24" s="22">
        <v>2019</v>
      </c>
      <c r="M24" s="30">
        <v>2667740.64</v>
      </c>
      <c r="N24" s="91">
        <v>0</v>
      </c>
      <c r="O24" s="91">
        <v>0</v>
      </c>
      <c r="P24" s="98">
        <f t="shared" si="1"/>
        <v>0</v>
      </c>
    </row>
    <row r="25" spans="1:16" ht="31.5" x14ac:dyDescent="0.2">
      <c r="A25" s="29" t="s">
        <v>580</v>
      </c>
      <c r="B25" s="22" t="s">
        <v>117</v>
      </c>
      <c r="C25" s="22" t="s">
        <v>14</v>
      </c>
      <c r="D25" s="22" t="s">
        <v>158</v>
      </c>
      <c r="E25" s="22" t="s">
        <v>160</v>
      </c>
      <c r="F25" s="22" t="s">
        <v>121</v>
      </c>
      <c r="G25" s="22" t="s">
        <v>127</v>
      </c>
      <c r="H25" s="22" t="s">
        <v>162</v>
      </c>
      <c r="I25" s="22" t="s">
        <v>164</v>
      </c>
      <c r="J25" s="22" t="s">
        <v>579</v>
      </c>
      <c r="K25" s="22">
        <v>87.72</v>
      </c>
      <c r="L25" s="22">
        <v>2019</v>
      </c>
      <c r="M25" s="30">
        <v>2667740.64</v>
      </c>
      <c r="N25" s="91">
        <v>0</v>
      </c>
      <c r="O25" s="91">
        <v>0</v>
      </c>
      <c r="P25" s="98">
        <f t="shared" si="1"/>
        <v>0</v>
      </c>
    </row>
    <row r="26" spans="1:16" ht="78.75" x14ac:dyDescent="0.2">
      <c r="A26" s="24" t="s">
        <v>581</v>
      </c>
      <c r="B26" s="26" t="s">
        <v>117</v>
      </c>
      <c r="C26" s="26" t="s">
        <v>14</v>
      </c>
      <c r="D26" s="26" t="s">
        <v>158</v>
      </c>
      <c r="E26" s="26" t="s">
        <v>160</v>
      </c>
      <c r="F26" s="26" t="s">
        <v>121</v>
      </c>
      <c r="G26" s="26" t="s">
        <v>127</v>
      </c>
      <c r="H26" s="26" t="s">
        <v>162</v>
      </c>
      <c r="I26" s="26" t="s">
        <v>164</v>
      </c>
      <c r="J26" s="26"/>
      <c r="K26" s="26"/>
      <c r="L26" s="26"/>
      <c r="M26" s="25">
        <f>SUM(M27:M36)</f>
        <v>16794722.879999999</v>
      </c>
      <c r="N26" s="25">
        <f t="shared" ref="N26:O26" si="7">SUM(N27:N36)</f>
        <v>0</v>
      </c>
      <c r="O26" s="25">
        <f t="shared" si="7"/>
        <v>0</v>
      </c>
      <c r="P26" s="99">
        <f t="shared" si="1"/>
        <v>0</v>
      </c>
    </row>
    <row r="27" spans="1:16" ht="47.25" x14ac:dyDescent="0.2">
      <c r="A27" s="29" t="s">
        <v>582</v>
      </c>
      <c r="B27" s="22" t="s">
        <v>117</v>
      </c>
      <c r="C27" s="22" t="s">
        <v>14</v>
      </c>
      <c r="D27" s="22" t="s">
        <v>158</v>
      </c>
      <c r="E27" s="22" t="s">
        <v>160</v>
      </c>
      <c r="F27" s="22" t="s">
        <v>121</v>
      </c>
      <c r="G27" s="22" t="s">
        <v>127</v>
      </c>
      <c r="H27" s="22" t="s">
        <v>162</v>
      </c>
      <c r="I27" s="22" t="s">
        <v>164</v>
      </c>
      <c r="J27" s="22" t="s">
        <v>579</v>
      </c>
      <c r="K27" s="22">
        <v>39.340000000000003</v>
      </c>
      <c r="L27" s="22">
        <v>2019</v>
      </c>
      <c r="M27" s="30">
        <v>1196408.08</v>
      </c>
      <c r="N27" s="91">
        <v>0</v>
      </c>
      <c r="O27" s="91">
        <v>0</v>
      </c>
      <c r="P27" s="98">
        <f t="shared" si="1"/>
        <v>0</v>
      </c>
    </row>
    <row r="28" spans="1:16" ht="47.25" x14ac:dyDescent="0.2">
      <c r="A28" s="29" t="s">
        <v>583</v>
      </c>
      <c r="B28" s="22" t="s">
        <v>117</v>
      </c>
      <c r="C28" s="22" t="s">
        <v>14</v>
      </c>
      <c r="D28" s="22" t="s">
        <v>158</v>
      </c>
      <c r="E28" s="22" t="s">
        <v>160</v>
      </c>
      <c r="F28" s="22" t="s">
        <v>121</v>
      </c>
      <c r="G28" s="22" t="s">
        <v>127</v>
      </c>
      <c r="H28" s="22" t="s">
        <v>162</v>
      </c>
      <c r="I28" s="22" t="s">
        <v>164</v>
      </c>
      <c r="J28" s="22" t="s">
        <v>579</v>
      </c>
      <c r="K28" s="22">
        <v>40.299999999999997</v>
      </c>
      <c r="L28" s="22">
        <v>2019</v>
      </c>
      <c r="M28" s="30">
        <v>1225603.5999999999</v>
      </c>
      <c r="N28" s="91">
        <v>0</v>
      </c>
      <c r="O28" s="91">
        <v>0</v>
      </c>
      <c r="P28" s="98">
        <f t="shared" si="1"/>
        <v>0</v>
      </c>
    </row>
    <row r="29" spans="1:16" ht="47.25" x14ac:dyDescent="0.2">
      <c r="A29" s="29" t="s">
        <v>584</v>
      </c>
      <c r="B29" s="22" t="s">
        <v>117</v>
      </c>
      <c r="C29" s="22" t="s">
        <v>14</v>
      </c>
      <c r="D29" s="22" t="s">
        <v>158</v>
      </c>
      <c r="E29" s="22" t="s">
        <v>160</v>
      </c>
      <c r="F29" s="22" t="s">
        <v>121</v>
      </c>
      <c r="G29" s="22" t="s">
        <v>127</v>
      </c>
      <c r="H29" s="22" t="s">
        <v>162</v>
      </c>
      <c r="I29" s="22" t="s">
        <v>164</v>
      </c>
      <c r="J29" s="22" t="s">
        <v>579</v>
      </c>
      <c r="K29" s="22">
        <v>50.2</v>
      </c>
      <c r="L29" s="22">
        <v>2019</v>
      </c>
      <c r="M29" s="30">
        <v>1526682.4000000001</v>
      </c>
      <c r="N29" s="91">
        <v>0</v>
      </c>
      <c r="O29" s="91">
        <v>0</v>
      </c>
      <c r="P29" s="98">
        <f t="shared" si="1"/>
        <v>0</v>
      </c>
    </row>
    <row r="30" spans="1:16" ht="47.25" x14ac:dyDescent="0.2">
      <c r="A30" s="29" t="s">
        <v>584</v>
      </c>
      <c r="B30" s="22" t="s">
        <v>117</v>
      </c>
      <c r="C30" s="22" t="s">
        <v>14</v>
      </c>
      <c r="D30" s="22" t="s">
        <v>158</v>
      </c>
      <c r="E30" s="22" t="s">
        <v>160</v>
      </c>
      <c r="F30" s="22" t="s">
        <v>121</v>
      </c>
      <c r="G30" s="22" t="s">
        <v>127</v>
      </c>
      <c r="H30" s="22" t="s">
        <v>162</v>
      </c>
      <c r="I30" s="22" t="s">
        <v>164</v>
      </c>
      <c r="J30" s="22" t="s">
        <v>579</v>
      </c>
      <c r="K30" s="22">
        <v>50.3</v>
      </c>
      <c r="L30" s="22">
        <v>2019</v>
      </c>
      <c r="M30" s="30">
        <v>1529723.5999999999</v>
      </c>
      <c r="N30" s="91">
        <v>0</v>
      </c>
      <c r="O30" s="91">
        <v>0</v>
      </c>
      <c r="P30" s="98">
        <f t="shared" si="1"/>
        <v>0</v>
      </c>
    </row>
    <row r="31" spans="1:16" ht="47.25" x14ac:dyDescent="0.2">
      <c r="A31" s="29" t="s">
        <v>584</v>
      </c>
      <c r="B31" s="22" t="s">
        <v>117</v>
      </c>
      <c r="C31" s="22" t="s">
        <v>14</v>
      </c>
      <c r="D31" s="22" t="s">
        <v>158</v>
      </c>
      <c r="E31" s="22" t="s">
        <v>160</v>
      </c>
      <c r="F31" s="22" t="s">
        <v>121</v>
      </c>
      <c r="G31" s="22" t="s">
        <v>127</v>
      </c>
      <c r="H31" s="22" t="s">
        <v>162</v>
      </c>
      <c r="I31" s="22" t="s">
        <v>164</v>
      </c>
      <c r="J31" s="22" t="s">
        <v>579</v>
      </c>
      <c r="K31" s="22">
        <v>50.4</v>
      </c>
      <c r="L31" s="22">
        <v>2019</v>
      </c>
      <c r="M31" s="30">
        <v>1532764.8</v>
      </c>
      <c r="N31" s="91">
        <v>0</v>
      </c>
      <c r="O31" s="91">
        <v>0</v>
      </c>
      <c r="P31" s="98">
        <f t="shared" si="1"/>
        <v>0</v>
      </c>
    </row>
    <row r="32" spans="1:16" ht="47.25" x14ac:dyDescent="0.2">
      <c r="A32" s="29" t="s">
        <v>585</v>
      </c>
      <c r="B32" s="22" t="s">
        <v>117</v>
      </c>
      <c r="C32" s="22" t="s">
        <v>14</v>
      </c>
      <c r="D32" s="22" t="s">
        <v>158</v>
      </c>
      <c r="E32" s="22" t="s">
        <v>160</v>
      </c>
      <c r="F32" s="22" t="s">
        <v>121</v>
      </c>
      <c r="G32" s="22" t="s">
        <v>127</v>
      </c>
      <c r="H32" s="22" t="s">
        <v>162</v>
      </c>
      <c r="I32" s="22" t="s">
        <v>164</v>
      </c>
      <c r="J32" s="22" t="s">
        <v>579</v>
      </c>
      <c r="K32" s="22">
        <v>53.6</v>
      </c>
      <c r="L32" s="22">
        <v>2019</v>
      </c>
      <c r="M32" s="30">
        <v>1630083.2</v>
      </c>
      <c r="N32" s="91">
        <v>0</v>
      </c>
      <c r="O32" s="91">
        <v>0</v>
      </c>
      <c r="P32" s="98">
        <f t="shared" si="1"/>
        <v>0</v>
      </c>
    </row>
    <row r="33" spans="1:16" ht="47.25" x14ac:dyDescent="0.2">
      <c r="A33" s="29" t="s">
        <v>585</v>
      </c>
      <c r="B33" s="22" t="s">
        <v>117</v>
      </c>
      <c r="C33" s="22" t="s">
        <v>14</v>
      </c>
      <c r="D33" s="22" t="s">
        <v>158</v>
      </c>
      <c r="E33" s="22" t="s">
        <v>160</v>
      </c>
      <c r="F33" s="22" t="s">
        <v>121</v>
      </c>
      <c r="G33" s="22" t="s">
        <v>127</v>
      </c>
      <c r="H33" s="22" t="s">
        <v>162</v>
      </c>
      <c r="I33" s="22" t="s">
        <v>164</v>
      </c>
      <c r="J33" s="22" t="s">
        <v>579</v>
      </c>
      <c r="K33" s="22">
        <v>53.8</v>
      </c>
      <c r="L33" s="22">
        <v>2019</v>
      </c>
      <c r="M33" s="30">
        <v>1636165.5999999999</v>
      </c>
      <c r="N33" s="91">
        <v>0</v>
      </c>
      <c r="O33" s="91">
        <v>0</v>
      </c>
      <c r="P33" s="98">
        <f t="shared" si="1"/>
        <v>0</v>
      </c>
    </row>
    <row r="34" spans="1:16" ht="31.5" x14ac:dyDescent="0.2">
      <c r="A34" s="29" t="s">
        <v>586</v>
      </c>
      <c r="B34" s="22" t="s">
        <v>117</v>
      </c>
      <c r="C34" s="22" t="s">
        <v>14</v>
      </c>
      <c r="D34" s="22" t="s">
        <v>158</v>
      </c>
      <c r="E34" s="22" t="s">
        <v>160</v>
      </c>
      <c r="F34" s="22" t="s">
        <v>121</v>
      </c>
      <c r="G34" s="22" t="s">
        <v>127</v>
      </c>
      <c r="H34" s="22" t="s">
        <v>162</v>
      </c>
      <c r="I34" s="22" t="s">
        <v>164</v>
      </c>
      <c r="J34" s="22" t="s">
        <v>579</v>
      </c>
      <c r="K34" s="22">
        <v>60.1</v>
      </c>
      <c r="L34" s="22">
        <v>2019</v>
      </c>
      <c r="M34" s="30">
        <v>1827761.2</v>
      </c>
      <c r="N34" s="91">
        <v>0</v>
      </c>
      <c r="O34" s="91">
        <v>0</v>
      </c>
      <c r="P34" s="98">
        <f t="shared" si="1"/>
        <v>0</v>
      </c>
    </row>
    <row r="35" spans="1:16" ht="47.25" x14ac:dyDescent="0.2">
      <c r="A35" s="29" t="s">
        <v>587</v>
      </c>
      <c r="B35" s="22" t="s">
        <v>117</v>
      </c>
      <c r="C35" s="22" t="s">
        <v>14</v>
      </c>
      <c r="D35" s="22" t="s">
        <v>158</v>
      </c>
      <c r="E35" s="22" t="s">
        <v>160</v>
      </c>
      <c r="F35" s="22" t="s">
        <v>121</v>
      </c>
      <c r="G35" s="22" t="s">
        <v>127</v>
      </c>
      <c r="H35" s="22" t="s">
        <v>162</v>
      </c>
      <c r="I35" s="22" t="s">
        <v>164</v>
      </c>
      <c r="J35" s="22" t="s">
        <v>579</v>
      </c>
      <c r="K35" s="22">
        <v>68.8</v>
      </c>
      <c r="L35" s="22">
        <v>2019</v>
      </c>
      <c r="M35" s="30">
        <v>2092345.5999999999</v>
      </c>
      <c r="N35" s="91">
        <v>0</v>
      </c>
      <c r="O35" s="91">
        <v>0</v>
      </c>
      <c r="P35" s="98">
        <f t="shared" si="1"/>
        <v>0</v>
      </c>
    </row>
    <row r="36" spans="1:16" ht="47.25" x14ac:dyDescent="0.2">
      <c r="A36" s="29" t="s">
        <v>588</v>
      </c>
      <c r="B36" s="22" t="s">
        <v>117</v>
      </c>
      <c r="C36" s="22" t="s">
        <v>14</v>
      </c>
      <c r="D36" s="22" t="s">
        <v>158</v>
      </c>
      <c r="E36" s="22" t="s">
        <v>160</v>
      </c>
      <c r="F36" s="22" t="s">
        <v>121</v>
      </c>
      <c r="G36" s="22" t="s">
        <v>127</v>
      </c>
      <c r="H36" s="22" t="s">
        <v>162</v>
      </c>
      <c r="I36" s="22" t="s">
        <v>164</v>
      </c>
      <c r="J36" s="22" t="s">
        <v>579</v>
      </c>
      <c r="K36" s="22">
        <v>85.4</v>
      </c>
      <c r="L36" s="22">
        <v>2019</v>
      </c>
      <c r="M36" s="30">
        <v>2597184.8000000003</v>
      </c>
      <c r="N36" s="91">
        <v>0</v>
      </c>
      <c r="O36" s="91">
        <v>0</v>
      </c>
      <c r="P36" s="98">
        <f t="shared" si="1"/>
        <v>0</v>
      </c>
    </row>
    <row r="37" spans="1:16" ht="84.75" customHeight="1" x14ac:dyDescent="0.2">
      <c r="A37" s="24" t="s">
        <v>589</v>
      </c>
      <c r="B37" s="26" t="s">
        <v>117</v>
      </c>
      <c r="C37" s="26" t="s">
        <v>14</v>
      </c>
      <c r="D37" s="26" t="s">
        <v>158</v>
      </c>
      <c r="E37" s="26" t="s">
        <v>160</v>
      </c>
      <c r="F37" s="26" t="s">
        <v>121</v>
      </c>
      <c r="G37" s="26" t="s">
        <v>127</v>
      </c>
      <c r="H37" s="26" t="s">
        <v>162</v>
      </c>
      <c r="I37" s="26" t="s">
        <v>164</v>
      </c>
      <c r="J37" s="22"/>
      <c r="K37" s="22"/>
      <c r="L37" s="22"/>
      <c r="M37" s="25">
        <f>SUM(M38:M49)</f>
        <v>19205178</v>
      </c>
      <c r="N37" s="25">
        <f t="shared" ref="N37:O37" si="8">SUM(N38:N49)</f>
        <v>0</v>
      </c>
      <c r="O37" s="25">
        <f t="shared" si="8"/>
        <v>0</v>
      </c>
      <c r="P37" s="99">
        <f t="shared" si="1"/>
        <v>0</v>
      </c>
    </row>
    <row r="38" spans="1:16" ht="47.25" x14ac:dyDescent="0.2">
      <c r="A38" s="29" t="s">
        <v>590</v>
      </c>
      <c r="B38" s="22" t="s">
        <v>117</v>
      </c>
      <c r="C38" s="22" t="s">
        <v>14</v>
      </c>
      <c r="D38" s="22" t="s">
        <v>158</v>
      </c>
      <c r="E38" s="22" t="s">
        <v>160</v>
      </c>
      <c r="F38" s="22" t="s">
        <v>121</v>
      </c>
      <c r="G38" s="22" t="s">
        <v>127</v>
      </c>
      <c r="H38" s="22" t="s">
        <v>162</v>
      </c>
      <c r="I38" s="22" t="s">
        <v>164</v>
      </c>
      <c r="J38" s="22" t="s">
        <v>579</v>
      </c>
      <c r="K38" s="22">
        <v>41.3</v>
      </c>
      <c r="L38" s="22">
        <v>2019</v>
      </c>
      <c r="M38" s="30">
        <v>1256015.5999999999</v>
      </c>
      <c r="N38" s="91">
        <v>0</v>
      </c>
      <c r="O38" s="91">
        <v>0</v>
      </c>
      <c r="P38" s="98">
        <f t="shared" si="1"/>
        <v>0</v>
      </c>
    </row>
    <row r="39" spans="1:16" ht="47.25" x14ac:dyDescent="0.2">
      <c r="A39" s="29" t="s">
        <v>590</v>
      </c>
      <c r="B39" s="22" t="s">
        <v>117</v>
      </c>
      <c r="C39" s="22" t="s">
        <v>14</v>
      </c>
      <c r="D39" s="22" t="s">
        <v>158</v>
      </c>
      <c r="E39" s="22" t="s">
        <v>160</v>
      </c>
      <c r="F39" s="22" t="s">
        <v>121</v>
      </c>
      <c r="G39" s="22" t="s">
        <v>127</v>
      </c>
      <c r="H39" s="22" t="s">
        <v>162</v>
      </c>
      <c r="I39" s="22" t="s">
        <v>164</v>
      </c>
      <c r="J39" s="22" t="s">
        <v>579</v>
      </c>
      <c r="K39" s="22">
        <v>41.5</v>
      </c>
      <c r="L39" s="22">
        <v>2019</v>
      </c>
      <c r="M39" s="30">
        <v>1262098</v>
      </c>
      <c r="N39" s="91">
        <v>0</v>
      </c>
      <c r="O39" s="91">
        <v>0</v>
      </c>
      <c r="P39" s="98">
        <f t="shared" si="1"/>
        <v>0</v>
      </c>
    </row>
    <row r="40" spans="1:16" ht="47.25" x14ac:dyDescent="0.2">
      <c r="A40" s="29" t="s">
        <v>590</v>
      </c>
      <c r="B40" s="22" t="s">
        <v>117</v>
      </c>
      <c r="C40" s="22" t="s">
        <v>14</v>
      </c>
      <c r="D40" s="22" t="s">
        <v>158</v>
      </c>
      <c r="E40" s="22" t="s">
        <v>160</v>
      </c>
      <c r="F40" s="22" t="s">
        <v>121</v>
      </c>
      <c r="G40" s="22" t="s">
        <v>127</v>
      </c>
      <c r="H40" s="22" t="s">
        <v>162</v>
      </c>
      <c r="I40" s="22" t="s">
        <v>164</v>
      </c>
      <c r="J40" s="22" t="s">
        <v>579</v>
      </c>
      <c r="K40" s="31">
        <v>42</v>
      </c>
      <c r="L40" s="22">
        <v>2019</v>
      </c>
      <c r="M40" s="30">
        <v>1277304</v>
      </c>
      <c r="N40" s="91">
        <v>0</v>
      </c>
      <c r="O40" s="91">
        <v>0</v>
      </c>
      <c r="P40" s="98">
        <f t="shared" si="1"/>
        <v>0</v>
      </c>
    </row>
    <row r="41" spans="1:16" ht="47.25" x14ac:dyDescent="0.2">
      <c r="A41" s="29" t="s">
        <v>590</v>
      </c>
      <c r="B41" s="22" t="s">
        <v>117</v>
      </c>
      <c r="C41" s="22" t="s">
        <v>14</v>
      </c>
      <c r="D41" s="22" t="s">
        <v>158</v>
      </c>
      <c r="E41" s="22" t="s">
        <v>160</v>
      </c>
      <c r="F41" s="22" t="s">
        <v>121</v>
      </c>
      <c r="G41" s="22" t="s">
        <v>127</v>
      </c>
      <c r="H41" s="22" t="s">
        <v>162</v>
      </c>
      <c r="I41" s="22" t="s">
        <v>164</v>
      </c>
      <c r="J41" s="22" t="s">
        <v>579</v>
      </c>
      <c r="K41" s="31">
        <v>42.2</v>
      </c>
      <c r="L41" s="22">
        <v>2019</v>
      </c>
      <c r="M41" s="30">
        <v>1283386.4000000001</v>
      </c>
      <c r="N41" s="91">
        <v>0</v>
      </c>
      <c r="O41" s="91">
        <v>0</v>
      </c>
      <c r="P41" s="98">
        <f t="shared" si="1"/>
        <v>0</v>
      </c>
    </row>
    <row r="42" spans="1:16" ht="47.25" x14ac:dyDescent="0.2">
      <c r="A42" s="29" t="s">
        <v>590</v>
      </c>
      <c r="B42" s="22" t="s">
        <v>117</v>
      </c>
      <c r="C42" s="22" t="s">
        <v>14</v>
      </c>
      <c r="D42" s="22" t="s">
        <v>158</v>
      </c>
      <c r="E42" s="22" t="s">
        <v>160</v>
      </c>
      <c r="F42" s="22" t="s">
        <v>121</v>
      </c>
      <c r="G42" s="22" t="s">
        <v>127</v>
      </c>
      <c r="H42" s="22" t="s">
        <v>162</v>
      </c>
      <c r="I42" s="22" t="s">
        <v>164</v>
      </c>
      <c r="J42" s="22" t="s">
        <v>579</v>
      </c>
      <c r="K42" s="31">
        <v>42.4</v>
      </c>
      <c r="L42" s="22">
        <v>2019</v>
      </c>
      <c r="M42" s="30">
        <v>1289468.8</v>
      </c>
      <c r="N42" s="91">
        <v>0</v>
      </c>
      <c r="O42" s="91">
        <v>0</v>
      </c>
      <c r="P42" s="98">
        <f t="shared" si="1"/>
        <v>0</v>
      </c>
    </row>
    <row r="43" spans="1:16" ht="47.25" x14ac:dyDescent="0.2">
      <c r="A43" s="29" t="s">
        <v>590</v>
      </c>
      <c r="B43" s="22" t="s">
        <v>117</v>
      </c>
      <c r="C43" s="22" t="s">
        <v>14</v>
      </c>
      <c r="D43" s="22" t="s">
        <v>158</v>
      </c>
      <c r="E43" s="22" t="s">
        <v>160</v>
      </c>
      <c r="F43" s="22" t="s">
        <v>121</v>
      </c>
      <c r="G43" s="22" t="s">
        <v>127</v>
      </c>
      <c r="H43" s="22" t="s">
        <v>162</v>
      </c>
      <c r="I43" s="22" t="s">
        <v>164</v>
      </c>
      <c r="J43" s="22" t="s">
        <v>579</v>
      </c>
      <c r="K43" s="31">
        <v>43.5</v>
      </c>
      <c r="L43" s="22">
        <v>2019</v>
      </c>
      <c r="M43" s="30">
        <v>1322922</v>
      </c>
      <c r="N43" s="91">
        <v>0</v>
      </c>
      <c r="O43" s="91">
        <v>0</v>
      </c>
      <c r="P43" s="98">
        <f t="shared" si="1"/>
        <v>0</v>
      </c>
    </row>
    <row r="44" spans="1:16" ht="47.25" x14ac:dyDescent="0.2">
      <c r="A44" s="29" t="s">
        <v>591</v>
      </c>
      <c r="B44" s="22" t="s">
        <v>117</v>
      </c>
      <c r="C44" s="22" t="s">
        <v>14</v>
      </c>
      <c r="D44" s="22" t="s">
        <v>158</v>
      </c>
      <c r="E44" s="22" t="s">
        <v>160</v>
      </c>
      <c r="F44" s="22" t="s">
        <v>121</v>
      </c>
      <c r="G44" s="22" t="s">
        <v>127</v>
      </c>
      <c r="H44" s="22" t="s">
        <v>162</v>
      </c>
      <c r="I44" s="22" t="s">
        <v>164</v>
      </c>
      <c r="J44" s="22" t="s">
        <v>579</v>
      </c>
      <c r="K44" s="31">
        <v>59.3</v>
      </c>
      <c r="L44" s="22">
        <v>2019</v>
      </c>
      <c r="M44" s="30">
        <v>1803431.5999999999</v>
      </c>
      <c r="N44" s="91">
        <v>0</v>
      </c>
      <c r="O44" s="91">
        <v>0</v>
      </c>
      <c r="P44" s="98">
        <f t="shared" si="1"/>
        <v>0</v>
      </c>
    </row>
    <row r="45" spans="1:16" ht="47.25" x14ac:dyDescent="0.2">
      <c r="A45" s="29" t="s">
        <v>591</v>
      </c>
      <c r="B45" s="22" t="s">
        <v>117</v>
      </c>
      <c r="C45" s="22" t="s">
        <v>14</v>
      </c>
      <c r="D45" s="22" t="s">
        <v>158</v>
      </c>
      <c r="E45" s="22" t="s">
        <v>160</v>
      </c>
      <c r="F45" s="22" t="s">
        <v>121</v>
      </c>
      <c r="G45" s="22" t="s">
        <v>127</v>
      </c>
      <c r="H45" s="22" t="s">
        <v>162</v>
      </c>
      <c r="I45" s="22" t="s">
        <v>164</v>
      </c>
      <c r="J45" s="22" t="s">
        <v>579</v>
      </c>
      <c r="K45" s="31">
        <v>61.9</v>
      </c>
      <c r="L45" s="22">
        <v>2019</v>
      </c>
      <c r="M45" s="30">
        <v>1882502.8</v>
      </c>
      <c r="N45" s="91">
        <v>0</v>
      </c>
      <c r="O45" s="91">
        <v>0</v>
      </c>
      <c r="P45" s="98">
        <f t="shared" si="1"/>
        <v>0</v>
      </c>
    </row>
    <row r="46" spans="1:16" ht="47.25" x14ac:dyDescent="0.2">
      <c r="A46" s="29" t="s">
        <v>591</v>
      </c>
      <c r="B46" s="22" t="s">
        <v>117</v>
      </c>
      <c r="C46" s="22" t="s">
        <v>14</v>
      </c>
      <c r="D46" s="22" t="s">
        <v>158</v>
      </c>
      <c r="E46" s="22" t="s">
        <v>160</v>
      </c>
      <c r="F46" s="22" t="s">
        <v>121</v>
      </c>
      <c r="G46" s="22" t="s">
        <v>127</v>
      </c>
      <c r="H46" s="22" t="s">
        <v>162</v>
      </c>
      <c r="I46" s="22" t="s">
        <v>164</v>
      </c>
      <c r="J46" s="22" t="s">
        <v>579</v>
      </c>
      <c r="K46" s="31">
        <v>63.3</v>
      </c>
      <c r="L46" s="22">
        <v>2019</v>
      </c>
      <c r="M46" s="30">
        <v>1925079.5999999999</v>
      </c>
      <c r="N46" s="91">
        <v>0</v>
      </c>
      <c r="O46" s="91">
        <v>0</v>
      </c>
      <c r="P46" s="98">
        <f t="shared" si="1"/>
        <v>0</v>
      </c>
    </row>
    <row r="47" spans="1:16" ht="47.25" x14ac:dyDescent="0.2">
      <c r="A47" s="29" t="s">
        <v>591</v>
      </c>
      <c r="B47" s="22" t="s">
        <v>117</v>
      </c>
      <c r="C47" s="22" t="s">
        <v>14</v>
      </c>
      <c r="D47" s="22" t="s">
        <v>158</v>
      </c>
      <c r="E47" s="22" t="s">
        <v>160</v>
      </c>
      <c r="F47" s="22" t="s">
        <v>121</v>
      </c>
      <c r="G47" s="22" t="s">
        <v>127</v>
      </c>
      <c r="H47" s="22" t="s">
        <v>162</v>
      </c>
      <c r="I47" s="22" t="s">
        <v>164</v>
      </c>
      <c r="J47" s="22" t="s">
        <v>579</v>
      </c>
      <c r="K47" s="31">
        <v>64</v>
      </c>
      <c r="L47" s="22">
        <v>2019</v>
      </c>
      <c r="M47" s="30">
        <v>1946368</v>
      </c>
      <c r="N47" s="91">
        <v>0</v>
      </c>
      <c r="O47" s="91">
        <v>0</v>
      </c>
      <c r="P47" s="98">
        <f t="shared" si="1"/>
        <v>0</v>
      </c>
    </row>
    <row r="48" spans="1:16" ht="47.25" x14ac:dyDescent="0.2">
      <c r="A48" s="29" t="s">
        <v>591</v>
      </c>
      <c r="B48" s="22" t="s">
        <v>117</v>
      </c>
      <c r="C48" s="22" t="s">
        <v>14</v>
      </c>
      <c r="D48" s="22" t="s">
        <v>158</v>
      </c>
      <c r="E48" s="22" t="s">
        <v>160</v>
      </c>
      <c r="F48" s="22" t="s">
        <v>121</v>
      </c>
      <c r="G48" s="22" t="s">
        <v>127</v>
      </c>
      <c r="H48" s="22" t="s">
        <v>162</v>
      </c>
      <c r="I48" s="22" t="s">
        <v>164</v>
      </c>
      <c r="J48" s="22" t="s">
        <v>579</v>
      </c>
      <c r="K48" s="31">
        <v>64.900000000000006</v>
      </c>
      <c r="L48" s="22">
        <v>2019</v>
      </c>
      <c r="M48" s="30">
        <v>1973738.8000000003</v>
      </c>
      <c r="N48" s="91">
        <v>0</v>
      </c>
      <c r="O48" s="91">
        <v>0</v>
      </c>
      <c r="P48" s="98">
        <f t="shared" si="1"/>
        <v>0</v>
      </c>
    </row>
    <row r="49" spans="1:16" ht="47.25" x14ac:dyDescent="0.2">
      <c r="A49" s="29" t="s">
        <v>591</v>
      </c>
      <c r="B49" s="22" t="s">
        <v>117</v>
      </c>
      <c r="C49" s="22" t="s">
        <v>14</v>
      </c>
      <c r="D49" s="22" t="s">
        <v>158</v>
      </c>
      <c r="E49" s="22" t="s">
        <v>160</v>
      </c>
      <c r="F49" s="22" t="s">
        <v>121</v>
      </c>
      <c r="G49" s="22" t="s">
        <v>127</v>
      </c>
      <c r="H49" s="22" t="s">
        <v>162</v>
      </c>
      <c r="I49" s="22" t="s">
        <v>164</v>
      </c>
      <c r="J49" s="22" t="s">
        <v>579</v>
      </c>
      <c r="K49" s="31">
        <v>65.2</v>
      </c>
      <c r="L49" s="22">
        <v>2019</v>
      </c>
      <c r="M49" s="30">
        <v>1982862.4000000001</v>
      </c>
      <c r="N49" s="91">
        <v>0</v>
      </c>
      <c r="O49" s="91">
        <v>0</v>
      </c>
      <c r="P49" s="98">
        <f t="shared" si="1"/>
        <v>0</v>
      </c>
    </row>
    <row r="50" spans="1:16" ht="81.75" customHeight="1" x14ac:dyDescent="0.2">
      <c r="A50" s="24" t="s">
        <v>592</v>
      </c>
      <c r="B50" s="26" t="s">
        <v>117</v>
      </c>
      <c r="C50" s="26" t="s">
        <v>14</v>
      </c>
      <c r="D50" s="26" t="s">
        <v>158</v>
      </c>
      <c r="E50" s="26" t="s">
        <v>160</v>
      </c>
      <c r="F50" s="26" t="s">
        <v>121</v>
      </c>
      <c r="G50" s="26" t="s">
        <v>127</v>
      </c>
      <c r="H50" s="26" t="s">
        <v>162</v>
      </c>
      <c r="I50" s="26" t="s">
        <v>164</v>
      </c>
      <c r="J50" s="26"/>
      <c r="K50" s="26"/>
      <c r="L50" s="26"/>
      <c r="M50" s="25">
        <f>SUM(M51:M52)</f>
        <v>3494338.8</v>
      </c>
      <c r="N50" s="25">
        <f t="shared" ref="N50:O50" si="9">SUM(N51:N52)</f>
        <v>0</v>
      </c>
      <c r="O50" s="25">
        <f t="shared" si="9"/>
        <v>0</v>
      </c>
      <c r="P50" s="99">
        <f t="shared" si="1"/>
        <v>0</v>
      </c>
    </row>
    <row r="51" spans="1:16" ht="47.25" x14ac:dyDescent="0.2">
      <c r="A51" s="29" t="s">
        <v>593</v>
      </c>
      <c r="B51" s="22" t="s">
        <v>117</v>
      </c>
      <c r="C51" s="22" t="s">
        <v>14</v>
      </c>
      <c r="D51" s="22" t="s">
        <v>158</v>
      </c>
      <c r="E51" s="22" t="s">
        <v>160</v>
      </c>
      <c r="F51" s="22" t="s">
        <v>121</v>
      </c>
      <c r="G51" s="22" t="s">
        <v>127</v>
      </c>
      <c r="H51" s="22" t="s">
        <v>162</v>
      </c>
      <c r="I51" s="22" t="s">
        <v>164</v>
      </c>
      <c r="J51" s="22" t="s">
        <v>579</v>
      </c>
      <c r="K51" s="31">
        <v>57</v>
      </c>
      <c r="L51" s="22">
        <v>2019</v>
      </c>
      <c r="M51" s="30">
        <v>1733484</v>
      </c>
      <c r="N51" s="91">
        <v>0</v>
      </c>
      <c r="O51" s="91">
        <v>0</v>
      </c>
      <c r="P51" s="98">
        <f t="shared" si="1"/>
        <v>0</v>
      </c>
    </row>
    <row r="52" spans="1:16" ht="47.25" x14ac:dyDescent="0.2">
      <c r="A52" s="29" t="s">
        <v>593</v>
      </c>
      <c r="B52" s="22" t="s">
        <v>117</v>
      </c>
      <c r="C52" s="22" t="s">
        <v>14</v>
      </c>
      <c r="D52" s="22" t="s">
        <v>158</v>
      </c>
      <c r="E52" s="22" t="s">
        <v>160</v>
      </c>
      <c r="F52" s="22" t="s">
        <v>121</v>
      </c>
      <c r="G52" s="22" t="s">
        <v>127</v>
      </c>
      <c r="H52" s="22" t="s">
        <v>162</v>
      </c>
      <c r="I52" s="22" t="s">
        <v>164</v>
      </c>
      <c r="J52" s="22" t="s">
        <v>579</v>
      </c>
      <c r="K52" s="31">
        <v>57.9</v>
      </c>
      <c r="L52" s="22">
        <v>2019</v>
      </c>
      <c r="M52" s="30">
        <v>1760854.8</v>
      </c>
      <c r="N52" s="91">
        <v>0</v>
      </c>
      <c r="O52" s="91">
        <v>0</v>
      </c>
      <c r="P52" s="98">
        <f t="shared" si="1"/>
        <v>0</v>
      </c>
    </row>
    <row r="53" spans="1:16" ht="80.25" customHeight="1" x14ac:dyDescent="0.2">
      <c r="A53" s="24" t="s">
        <v>594</v>
      </c>
      <c r="B53" s="26" t="s">
        <v>117</v>
      </c>
      <c r="C53" s="26" t="s">
        <v>14</v>
      </c>
      <c r="D53" s="26" t="s">
        <v>158</v>
      </c>
      <c r="E53" s="26" t="s">
        <v>160</v>
      </c>
      <c r="F53" s="26" t="s">
        <v>121</v>
      </c>
      <c r="G53" s="26" t="s">
        <v>127</v>
      </c>
      <c r="H53" s="26" t="s">
        <v>162</v>
      </c>
      <c r="I53" s="26" t="s">
        <v>164</v>
      </c>
      <c r="J53" s="26"/>
      <c r="K53" s="26"/>
      <c r="L53" s="26"/>
      <c r="M53" s="25">
        <f>SUM(M54:M55)</f>
        <v>2937799.1999999997</v>
      </c>
      <c r="N53" s="25">
        <f t="shared" ref="N53:O53" si="10">SUM(N54:N55)</f>
        <v>0</v>
      </c>
      <c r="O53" s="25">
        <f t="shared" si="10"/>
        <v>0</v>
      </c>
      <c r="P53" s="99">
        <f t="shared" si="1"/>
        <v>0</v>
      </c>
    </row>
    <row r="54" spans="1:16" ht="47.25" x14ac:dyDescent="0.2">
      <c r="A54" s="29" t="s">
        <v>595</v>
      </c>
      <c r="B54" s="22" t="s">
        <v>117</v>
      </c>
      <c r="C54" s="22" t="s">
        <v>14</v>
      </c>
      <c r="D54" s="22" t="s">
        <v>158</v>
      </c>
      <c r="E54" s="22" t="s">
        <v>160</v>
      </c>
      <c r="F54" s="22" t="s">
        <v>121</v>
      </c>
      <c r="G54" s="22" t="s">
        <v>127</v>
      </c>
      <c r="H54" s="22" t="s">
        <v>162</v>
      </c>
      <c r="I54" s="22" t="s">
        <v>164</v>
      </c>
      <c r="J54" s="22" t="s">
        <v>579</v>
      </c>
      <c r="K54" s="22">
        <v>48.3</v>
      </c>
      <c r="L54" s="22">
        <v>2019</v>
      </c>
      <c r="M54" s="30">
        <v>1468899.5999999999</v>
      </c>
      <c r="N54" s="91">
        <v>0</v>
      </c>
      <c r="O54" s="91">
        <v>0</v>
      </c>
      <c r="P54" s="98">
        <f t="shared" si="1"/>
        <v>0</v>
      </c>
    </row>
    <row r="55" spans="1:16" ht="47.25" x14ac:dyDescent="0.2">
      <c r="A55" s="29" t="s">
        <v>595</v>
      </c>
      <c r="B55" s="22" t="s">
        <v>117</v>
      </c>
      <c r="C55" s="22" t="s">
        <v>14</v>
      </c>
      <c r="D55" s="22" t="s">
        <v>158</v>
      </c>
      <c r="E55" s="22" t="s">
        <v>160</v>
      </c>
      <c r="F55" s="22" t="s">
        <v>121</v>
      </c>
      <c r="G55" s="22" t="s">
        <v>127</v>
      </c>
      <c r="H55" s="22" t="s">
        <v>162</v>
      </c>
      <c r="I55" s="22" t="s">
        <v>164</v>
      </c>
      <c r="J55" s="22" t="s">
        <v>579</v>
      </c>
      <c r="K55" s="22">
        <v>48.3</v>
      </c>
      <c r="L55" s="22">
        <v>2019</v>
      </c>
      <c r="M55" s="30">
        <v>1468899.5999999999</v>
      </c>
      <c r="N55" s="91">
        <v>0</v>
      </c>
      <c r="O55" s="91">
        <v>0</v>
      </c>
      <c r="P55" s="98">
        <f t="shared" si="1"/>
        <v>0</v>
      </c>
    </row>
    <row r="56" spans="1:16" ht="82.5" customHeight="1" x14ac:dyDescent="0.2">
      <c r="A56" s="24" t="s">
        <v>596</v>
      </c>
      <c r="B56" s="26" t="s">
        <v>117</v>
      </c>
      <c r="C56" s="26" t="s">
        <v>14</v>
      </c>
      <c r="D56" s="26" t="s">
        <v>158</v>
      </c>
      <c r="E56" s="26" t="s">
        <v>160</v>
      </c>
      <c r="F56" s="26" t="s">
        <v>121</v>
      </c>
      <c r="G56" s="26" t="s">
        <v>127</v>
      </c>
      <c r="H56" s="26" t="s">
        <v>162</v>
      </c>
      <c r="I56" s="26" t="s">
        <v>164</v>
      </c>
      <c r="J56" s="26"/>
      <c r="K56" s="26"/>
      <c r="L56" s="26"/>
      <c r="M56" s="25">
        <f>SUM(M57:M59)</f>
        <v>6891359.1999999993</v>
      </c>
      <c r="N56" s="25">
        <f t="shared" ref="N56:O56" si="11">SUM(N57:N59)</f>
        <v>0</v>
      </c>
      <c r="O56" s="25">
        <f t="shared" si="11"/>
        <v>0</v>
      </c>
      <c r="P56" s="99">
        <f t="shared" si="1"/>
        <v>0</v>
      </c>
    </row>
    <row r="57" spans="1:16" ht="47.25" x14ac:dyDescent="0.2">
      <c r="A57" s="29" t="s">
        <v>597</v>
      </c>
      <c r="B57" s="22" t="s">
        <v>117</v>
      </c>
      <c r="C57" s="22" t="s">
        <v>14</v>
      </c>
      <c r="D57" s="22" t="s">
        <v>158</v>
      </c>
      <c r="E57" s="22" t="s">
        <v>160</v>
      </c>
      <c r="F57" s="22" t="s">
        <v>121</v>
      </c>
      <c r="G57" s="22" t="s">
        <v>127</v>
      </c>
      <c r="H57" s="22" t="s">
        <v>162</v>
      </c>
      <c r="I57" s="22" t="s">
        <v>164</v>
      </c>
      <c r="J57" s="22" t="s">
        <v>579</v>
      </c>
      <c r="K57" s="31">
        <v>62.1</v>
      </c>
      <c r="L57" s="22">
        <v>2019</v>
      </c>
      <c r="M57" s="30">
        <v>1888585.2</v>
      </c>
      <c r="N57" s="91">
        <v>0</v>
      </c>
      <c r="O57" s="91">
        <v>0</v>
      </c>
      <c r="P57" s="98">
        <f t="shared" si="1"/>
        <v>0</v>
      </c>
    </row>
    <row r="58" spans="1:16" ht="47.25" x14ac:dyDescent="0.2">
      <c r="A58" s="29" t="s">
        <v>598</v>
      </c>
      <c r="B58" s="22" t="s">
        <v>117</v>
      </c>
      <c r="C58" s="22" t="s">
        <v>14</v>
      </c>
      <c r="D58" s="22" t="s">
        <v>158</v>
      </c>
      <c r="E58" s="22" t="s">
        <v>160</v>
      </c>
      <c r="F58" s="22" t="s">
        <v>121</v>
      </c>
      <c r="G58" s="22" t="s">
        <v>127</v>
      </c>
      <c r="H58" s="22" t="s">
        <v>162</v>
      </c>
      <c r="I58" s="22" t="s">
        <v>164</v>
      </c>
      <c r="J58" s="22" t="s">
        <v>579</v>
      </c>
      <c r="K58" s="31">
        <v>81.400000000000006</v>
      </c>
      <c r="L58" s="22">
        <v>2019</v>
      </c>
      <c r="M58" s="30">
        <v>2475536.8000000003</v>
      </c>
      <c r="N58" s="91">
        <v>0</v>
      </c>
      <c r="O58" s="91">
        <v>0</v>
      </c>
      <c r="P58" s="98">
        <f t="shared" si="1"/>
        <v>0</v>
      </c>
    </row>
    <row r="59" spans="1:16" ht="47.25" x14ac:dyDescent="0.2">
      <c r="A59" s="29" t="s">
        <v>598</v>
      </c>
      <c r="B59" s="22" t="s">
        <v>117</v>
      </c>
      <c r="C59" s="22" t="s">
        <v>14</v>
      </c>
      <c r="D59" s="22" t="s">
        <v>158</v>
      </c>
      <c r="E59" s="22" t="s">
        <v>160</v>
      </c>
      <c r="F59" s="22" t="s">
        <v>121</v>
      </c>
      <c r="G59" s="22" t="s">
        <v>127</v>
      </c>
      <c r="H59" s="22" t="s">
        <v>162</v>
      </c>
      <c r="I59" s="22" t="s">
        <v>164</v>
      </c>
      <c r="J59" s="22" t="s">
        <v>579</v>
      </c>
      <c r="K59" s="31">
        <v>83.1</v>
      </c>
      <c r="L59" s="22">
        <v>2019</v>
      </c>
      <c r="M59" s="30">
        <v>2527237.1999999997</v>
      </c>
      <c r="N59" s="91">
        <v>0</v>
      </c>
      <c r="O59" s="91">
        <v>0</v>
      </c>
      <c r="P59" s="98">
        <f t="shared" si="1"/>
        <v>0</v>
      </c>
    </row>
    <row r="60" spans="1:16" ht="81.75" customHeight="1" x14ac:dyDescent="0.2">
      <c r="A60" s="32" t="s">
        <v>599</v>
      </c>
      <c r="B60" s="26" t="s">
        <v>117</v>
      </c>
      <c r="C60" s="26" t="s">
        <v>14</v>
      </c>
      <c r="D60" s="26" t="s">
        <v>158</v>
      </c>
      <c r="E60" s="26" t="s">
        <v>160</v>
      </c>
      <c r="F60" s="26" t="s">
        <v>121</v>
      </c>
      <c r="G60" s="26" t="s">
        <v>127</v>
      </c>
      <c r="H60" s="26" t="s">
        <v>162</v>
      </c>
      <c r="I60" s="26" t="s">
        <v>164</v>
      </c>
      <c r="J60" s="22"/>
      <c r="K60" s="31">
        <f>SUM(K61:K67)</f>
        <v>362.9</v>
      </c>
      <c r="L60" s="22"/>
      <c r="M60" s="25">
        <f>SUM(M61:M67)</f>
        <v>11036514.799999999</v>
      </c>
      <c r="N60" s="25">
        <f t="shared" ref="N60:O60" si="12">SUM(N61:N67)</f>
        <v>0</v>
      </c>
      <c r="O60" s="25">
        <f t="shared" si="12"/>
        <v>0</v>
      </c>
      <c r="P60" s="99">
        <f t="shared" si="1"/>
        <v>0</v>
      </c>
    </row>
    <row r="61" spans="1:16" ht="36.75" customHeight="1" x14ac:dyDescent="0.2">
      <c r="A61" s="33" t="s">
        <v>614</v>
      </c>
      <c r="B61" s="34" t="s">
        <v>117</v>
      </c>
      <c r="C61" s="22" t="s">
        <v>14</v>
      </c>
      <c r="D61" s="22" t="s">
        <v>158</v>
      </c>
      <c r="E61" s="22" t="s">
        <v>160</v>
      </c>
      <c r="F61" s="22" t="s">
        <v>121</v>
      </c>
      <c r="G61" s="22" t="s">
        <v>127</v>
      </c>
      <c r="H61" s="22" t="s">
        <v>162</v>
      </c>
      <c r="I61" s="22" t="s">
        <v>164</v>
      </c>
      <c r="J61" s="22" t="s">
        <v>579</v>
      </c>
      <c r="K61" s="31">
        <v>41.9</v>
      </c>
      <c r="L61" s="22">
        <v>2019</v>
      </c>
      <c r="M61" s="30">
        <v>1274262.8</v>
      </c>
      <c r="N61" s="91">
        <v>0</v>
      </c>
      <c r="O61" s="91">
        <v>0</v>
      </c>
      <c r="P61" s="98">
        <f t="shared" si="1"/>
        <v>0</v>
      </c>
    </row>
    <row r="62" spans="1:16" ht="47.25" x14ac:dyDescent="0.2">
      <c r="A62" s="33" t="s">
        <v>614</v>
      </c>
      <c r="B62" s="34" t="s">
        <v>117</v>
      </c>
      <c r="C62" s="22" t="s">
        <v>14</v>
      </c>
      <c r="D62" s="22" t="s">
        <v>158</v>
      </c>
      <c r="E62" s="22" t="s">
        <v>160</v>
      </c>
      <c r="F62" s="22" t="s">
        <v>121</v>
      </c>
      <c r="G62" s="22" t="s">
        <v>127</v>
      </c>
      <c r="H62" s="22" t="s">
        <v>162</v>
      </c>
      <c r="I62" s="22" t="s">
        <v>164</v>
      </c>
      <c r="J62" s="22" t="s">
        <v>579</v>
      </c>
      <c r="K62" s="31">
        <v>42</v>
      </c>
      <c r="L62" s="22">
        <v>2019</v>
      </c>
      <c r="M62" s="30">
        <v>1277304</v>
      </c>
      <c r="N62" s="91">
        <v>0</v>
      </c>
      <c r="O62" s="91">
        <v>0</v>
      </c>
      <c r="P62" s="98">
        <f t="shared" si="1"/>
        <v>0</v>
      </c>
    </row>
    <row r="63" spans="1:16" ht="47.25" x14ac:dyDescent="0.2">
      <c r="A63" s="33" t="s">
        <v>614</v>
      </c>
      <c r="B63" s="34" t="s">
        <v>117</v>
      </c>
      <c r="C63" s="22" t="s">
        <v>14</v>
      </c>
      <c r="D63" s="22" t="s">
        <v>158</v>
      </c>
      <c r="E63" s="22" t="s">
        <v>160</v>
      </c>
      <c r="F63" s="22" t="s">
        <v>121</v>
      </c>
      <c r="G63" s="22" t="s">
        <v>127</v>
      </c>
      <c r="H63" s="22" t="s">
        <v>162</v>
      </c>
      <c r="I63" s="22" t="s">
        <v>164</v>
      </c>
      <c r="J63" s="22" t="s">
        <v>579</v>
      </c>
      <c r="K63" s="31">
        <v>42.8</v>
      </c>
      <c r="L63" s="22">
        <v>2019</v>
      </c>
      <c r="M63" s="30">
        <v>1301633.5999999999</v>
      </c>
      <c r="N63" s="91">
        <v>0</v>
      </c>
      <c r="O63" s="91">
        <v>0</v>
      </c>
      <c r="P63" s="98">
        <f t="shared" si="1"/>
        <v>0</v>
      </c>
    </row>
    <row r="64" spans="1:16" ht="47.25" x14ac:dyDescent="0.2">
      <c r="A64" s="33" t="s">
        <v>614</v>
      </c>
      <c r="B64" s="34" t="s">
        <v>117</v>
      </c>
      <c r="C64" s="22" t="s">
        <v>14</v>
      </c>
      <c r="D64" s="22" t="s">
        <v>158</v>
      </c>
      <c r="E64" s="22" t="s">
        <v>160</v>
      </c>
      <c r="F64" s="22" t="s">
        <v>121</v>
      </c>
      <c r="G64" s="22" t="s">
        <v>127</v>
      </c>
      <c r="H64" s="22" t="s">
        <v>162</v>
      </c>
      <c r="I64" s="22" t="s">
        <v>164</v>
      </c>
      <c r="J64" s="22" t="s">
        <v>579</v>
      </c>
      <c r="K64" s="31">
        <v>42.8</v>
      </c>
      <c r="L64" s="22">
        <v>2019</v>
      </c>
      <c r="M64" s="30">
        <v>1301633.5999999999</v>
      </c>
      <c r="N64" s="91">
        <v>0</v>
      </c>
      <c r="O64" s="91">
        <v>0</v>
      </c>
      <c r="P64" s="98">
        <f t="shared" si="1"/>
        <v>0</v>
      </c>
    </row>
    <row r="65" spans="1:16" ht="47.25" x14ac:dyDescent="0.2">
      <c r="A65" s="33" t="s">
        <v>614</v>
      </c>
      <c r="B65" s="34" t="s">
        <v>117</v>
      </c>
      <c r="C65" s="22" t="s">
        <v>14</v>
      </c>
      <c r="D65" s="22" t="s">
        <v>158</v>
      </c>
      <c r="E65" s="22" t="s">
        <v>160</v>
      </c>
      <c r="F65" s="22" t="s">
        <v>121</v>
      </c>
      <c r="G65" s="22" t="s">
        <v>127</v>
      </c>
      <c r="H65" s="22" t="s">
        <v>162</v>
      </c>
      <c r="I65" s="22" t="s">
        <v>164</v>
      </c>
      <c r="J65" s="22" t="s">
        <v>579</v>
      </c>
      <c r="K65" s="31">
        <v>45.6</v>
      </c>
      <c r="L65" s="22">
        <v>2019</v>
      </c>
      <c r="M65" s="30">
        <v>1386787.2</v>
      </c>
      <c r="N65" s="91">
        <v>0</v>
      </c>
      <c r="O65" s="91">
        <v>0</v>
      </c>
      <c r="P65" s="98">
        <f t="shared" si="1"/>
        <v>0</v>
      </c>
    </row>
    <row r="66" spans="1:16" ht="47.25" x14ac:dyDescent="0.2">
      <c r="A66" s="33" t="s">
        <v>615</v>
      </c>
      <c r="B66" s="34" t="s">
        <v>117</v>
      </c>
      <c r="C66" s="22" t="s">
        <v>14</v>
      </c>
      <c r="D66" s="22" t="s">
        <v>158</v>
      </c>
      <c r="E66" s="22" t="s">
        <v>160</v>
      </c>
      <c r="F66" s="22" t="s">
        <v>121</v>
      </c>
      <c r="G66" s="22" t="s">
        <v>127</v>
      </c>
      <c r="H66" s="22" t="s">
        <v>162</v>
      </c>
      <c r="I66" s="22" t="s">
        <v>164</v>
      </c>
      <c r="J66" s="22" t="s">
        <v>579</v>
      </c>
      <c r="K66" s="31">
        <v>72.099999999999994</v>
      </c>
      <c r="L66" s="22">
        <v>2019</v>
      </c>
      <c r="M66" s="30">
        <v>2192705.1999999997</v>
      </c>
      <c r="N66" s="91">
        <v>0</v>
      </c>
      <c r="O66" s="91">
        <v>0</v>
      </c>
      <c r="P66" s="98">
        <f t="shared" si="1"/>
        <v>0</v>
      </c>
    </row>
    <row r="67" spans="1:16" ht="35.25" customHeight="1" x14ac:dyDescent="0.2">
      <c r="A67" s="33" t="s">
        <v>615</v>
      </c>
      <c r="B67" s="34" t="s">
        <v>117</v>
      </c>
      <c r="C67" s="22" t="s">
        <v>14</v>
      </c>
      <c r="D67" s="22" t="s">
        <v>158</v>
      </c>
      <c r="E67" s="22" t="s">
        <v>160</v>
      </c>
      <c r="F67" s="22" t="s">
        <v>121</v>
      </c>
      <c r="G67" s="22" t="s">
        <v>127</v>
      </c>
      <c r="H67" s="22" t="s">
        <v>162</v>
      </c>
      <c r="I67" s="22" t="s">
        <v>164</v>
      </c>
      <c r="J67" s="22" t="s">
        <v>579</v>
      </c>
      <c r="K67" s="31">
        <v>75.7</v>
      </c>
      <c r="L67" s="22">
        <v>2019</v>
      </c>
      <c r="M67" s="30">
        <v>2302188.4</v>
      </c>
      <c r="N67" s="91">
        <v>0</v>
      </c>
      <c r="O67" s="91">
        <v>0</v>
      </c>
      <c r="P67" s="98">
        <f t="shared" si="1"/>
        <v>0</v>
      </c>
    </row>
    <row r="68" spans="1:16" ht="79.5" customHeight="1" x14ac:dyDescent="0.2">
      <c r="A68" s="35" t="s">
        <v>600</v>
      </c>
      <c r="B68" s="26" t="s">
        <v>117</v>
      </c>
      <c r="C68" s="26" t="s">
        <v>14</v>
      </c>
      <c r="D68" s="26" t="s">
        <v>158</v>
      </c>
      <c r="E68" s="26" t="s">
        <v>160</v>
      </c>
      <c r="F68" s="26" t="s">
        <v>121</v>
      </c>
      <c r="G68" s="26" t="s">
        <v>127</v>
      </c>
      <c r="H68" s="26" t="s">
        <v>162</v>
      </c>
      <c r="I68" s="26" t="s">
        <v>164</v>
      </c>
      <c r="J68" s="22"/>
      <c r="K68" s="31"/>
      <c r="L68" s="22"/>
      <c r="M68" s="25">
        <f>M69</f>
        <v>1669618.8</v>
      </c>
      <c r="N68" s="25">
        <f t="shared" ref="N68:O68" si="13">N69</f>
        <v>0</v>
      </c>
      <c r="O68" s="25">
        <f t="shared" si="13"/>
        <v>0</v>
      </c>
      <c r="P68" s="99">
        <f t="shared" si="1"/>
        <v>0</v>
      </c>
    </row>
    <row r="69" spans="1:16" ht="31.5" x14ac:dyDescent="0.2">
      <c r="A69" s="33" t="s">
        <v>601</v>
      </c>
      <c r="B69" s="34" t="s">
        <v>117</v>
      </c>
      <c r="C69" s="22" t="s">
        <v>14</v>
      </c>
      <c r="D69" s="22" t="s">
        <v>158</v>
      </c>
      <c r="E69" s="22" t="s">
        <v>160</v>
      </c>
      <c r="F69" s="22" t="s">
        <v>121</v>
      </c>
      <c r="G69" s="22" t="s">
        <v>127</v>
      </c>
      <c r="H69" s="22" t="s">
        <v>162</v>
      </c>
      <c r="I69" s="22" t="s">
        <v>164</v>
      </c>
      <c r="J69" s="22" t="s">
        <v>579</v>
      </c>
      <c r="K69" s="31">
        <v>54.9</v>
      </c>
      <c r="L69" s="22">
        <v>2019</v>
      </c>
      <c r="M69" s="30">
        <v>1669618.8</v>
      </c>
      <c r="N69" s="91">
        <v>0</v>
      </c>
      <c r="O69" s="91">
        <v>0</v>
      </c>
      <c r="P69" s="98">
        <f t="shared" si="1"/>
        <v>0</v>
      </c>
    </row>
    <row r="70" spans="1:16" ht="81.75" customHeight="1" x14ac:dyDescent="0.2">
      <c r="A70" s="36" t="s">
        <v>602</v>
      </c>
      <c r="B70" s="26" t="s">
        <v>117</v>
      </c>
      <c r="C70" s="26" t="s">
        <v>14</v>
      </c>
      <c r="D70" s="26" t="s">
        <v>158</v>
      </c>
      <c r="E70" s="26" t="s">
        <v>160</v>
      </c>
      <c r="F70" s="26" t="s">
        <v>121</v>
      </c>
      <c r="G70" s="26" t="s">
        <v>127</v>
      </c>
      <c r="H70" s="26" t="s">
        <v>162</v>
      </c>
      <c r="I70" s="26" t="s">
        <v>164</v>
      </c>
      <c r="J70" s="22"/>
      <c r="K70" s="31"/>
      <c r="L70" s="22"/>
      <c r="M70" s="25">
        <f>SUM(M71:M77)</f>
        <v>11821144.399999999</v>
      </c>
      <c r="N70" s="25">
        <f t="shared" ref="N70:O70" si="14">SUM(N71:N77)</f>
        <v>0</v>
      </c>
      <c r="O70" s="25">
        <f t="shared" si="14"/>
        <v>0</v>
      </c>
      <c r="P70" s="99">
        <f t="shared" si="1"/>
        <v>0</v>
      </c>
    </row>
    <row r="71" spans="1:16" ht="31.5" x14ac:dyDescent="0.2">
      <c r="A71" s="33" t="s">
        <v>603</v>
      </c>
      <c r="B71" s="34" t="s">
        <v>117</v>
      </c>
      <c r="C71" s="22" t="s">
        <v>14</v>
      </c>
      <c r="D71" s="22" t="s">
        <v>158</v>
      </c>
      <c r="E71" s="22" t="s">
        <v>160</v>
      </c>
      <c r="F71" s="22" t="s">
        <v>121</v>
      </c>
      <c r="G71" s="22" t="s">
        <v>127</v>
      </c>
      <c r="H71" s="22" t="s">
        <v>162</v>
      </c>
      <c r="I71" s="22" t="s">
        <v>164</v>
      </c>
      <c r="J71" s="22" t="s">
        <v>579</v>
      </c>
      <c r="K71" s="31">
        <v>52</v>
      </c>
      <c r="L71" s="22">
        <v>2019</v>
      </c>
      <c r="M71" s="30">
        <v>1581424</v>
      </c>
      <c r="N71" s="91">
        <v>0</v>
      </c>
      <c r="O71" s="91">
        <v>0</v>
      </c>
      <c r="P71" s="98">
        <f t="shared" ref="P71:P119" si="15">O71/M71</f>
        <v>0</v>
      </c>
    </row>
    <row r="72" spans="1:16" ht="33" customHeight="1" x14ac:dyDescent="0.2">
      <c r="A72" s="33" t="s">
        <v>603</v>
      </c>
      <c r="B72" s="34" t="s">
        <v>117</v>
      </c>
      <c r="C72" s="22" t="s">
        <v>14</v>
      </c>
      <c r="D72" s="22" t="s">
        <v>158</v>
      </c>
      <c r="E72" s="22" t="s">
        <v>160</v>
      </c>
      <c r="F72" s="22" t="s">
        <v>121</v>
      </c>
      <c r="G72" s="22" t="s">
        <v>127</v>
      </c>
      <c r="H72" s="22" t="s">
        <v>162</v>
      </c>
      <c r="I72" s="22" t="s">
        <v>164</v>
      </c>
      <c r="J72" s="22" t="s">
        <v>579</v>
      </c>
      <c r="K72" s="31">
        <v>54.5</v>
      </c>
      <c r="L72" s="22">
        <v>2019</v>
      </c>
      <c r="M72" s="30">
        <v>1657454</v>
      </c>
      <c r="N72" s="91">
        <v>0</v>
      </c>
      <c r="O72" s="91">
        <v>0</v>
      </c>
      <c r="P72" s="98">
        <f t="shared" si="15"/>
        <v>0</v>
      </c>
    </row>
    <row r="73" spans="1:16" ht="34.5" customHeight="1" x14ac:dyDescent="0.2">
      <c r="A73" s="33" t="s">
        <v>603</v>
      </c>
      <c r="B73" s="34" t="s">
        <v>117</v>
      </c>
      <c r="C73" s="22" t="s">
        <v>14</v>
      </c>
      <c r="D73" s="22" t="s">
        <v>158</v>
      </c>
      <c r="E73" s="22" t="s">
        <v>160</v>
      </c>
      <c r="F73" s="22" t="s">
        <v>121</v>
      </c>
      <c r="G73" s="22" t="s">
        <v>127</v>
      </c>
      <c r="H73" s="22" t="s">
        <v>162</v>
      </c>
      <c r="I73" s="22" t="s">
        <v>164</v>
      </c>
      <c r="J73" s="22" t="s">
        <v>579</v>
      </c>
      <c r="K73" s="31">
        <v>56.1</v>
      </c>
      <c r="L73" s="22">
        <v>2019</v>
      </c>
      <c r="M73" s="30">
        <v>1706113.2</v>
      </c>
      <c r="N73" s="91">
        <v>0</v>
      </c>
      <c r="O73" s="91">
        <v>0</v>
      </c>
      <c r="P73" s="98">
        <f t="shared" si="15"/>
        <v>0</v>
      </c>
    </row>
    <row r="74" spans="1:16" ht="31.5" x14ac:dyDescent="0.2">
      <c r="A74" s="33" t="s">
        <v>603</v>
      </c>
      <c r="B74" s="34" t="s">
        <v>117</v>
      </c>
      <c r="C74" s="22" t="s">
        <v>14</v>
      </c>
      <c r="D74" s="22" t="s">
        <v>158</v>
      </c>
      <c r="E74" s="22" t="s">
        <v>160</v>
      </c>
      <c r="F74" s="22" t="s">
        <v>121</v>
      </c>
      <c r="G74" s="22" t="s">
        <v>127</v>
      </c>
      <c r="H74" s="22" t="s">
        <v>162</v>
      </c>
      <c r="I74" s="22" t="s">
        <v>164</v>
      </c>
      <c r="J74" s="22" t="s">
        <v>579</v>
      </c>
      <c r="K74" s="31">
        <v>56.4</v>
      </c>
      <c r="L74" s="22">
        <v>2019</v>
      </c>
      <c r="M74" s="30">
        <v>1715236.8</v>
      </c>
      <c r="N74" s="91">
        <v>0</v>
      </c>
      <c r="O74" s="91">
        <v>0</v>
      </c>
      <c r="P74" s="98">
        <f t="shared" si="15"/>
        <v>0</v>
      </c>
    </row>
    <row r="75" spans="1:16" ht="35.25" customHeight="1" x14ac:dyDescent="0.2">
      <c r="A75" s="33" t="s">
        <v>603</v>
      </c>
      <c r="B75" s="34" t="s">
        <v>117</v>
      </c>
      <c r="C75" s="22" t="s">
        <v>14</v>
      </c>
      <c r="D75" s="22" t="s">
        <v>158</v>
      </c>
      <c r="E75" s="22" t="s">
        <v>160</v>
      </c>
      <c r="F75" s="22" t="s">
        <v>121</v>
      </c>
      <c r="G75" s="22" t="s">
        <v>127</v>
      </c>
      <c r="H75" s="22" t="s">
        <v>162</v>
      </c>
      <c r="I75" s="22" t="s">
        <v>164</v>
      </c>
      <c r="J75" s="22" t="s">
        <v>579</v>
      </c>
      <c r="K75" s="31">
        <v>56.5</v>
      </c>
      <c r="L75" s="22">
        <v>2019</v>
      </c>
      <c r="M75" s="30">
        <v>1718278</v>
      </c>
      <c r="N75" s="91">
        <v>0</v>
      </c>
      <c r="O75" s="91">
        <v>0</v>
      </c>
      <c r="P75" s="98">
        <f t="shared" si="15"/>
        <v>0</v>
      </c>
    </row>
    <row r="76" spans="1:16" ht="31.5" x14ac:dyDescent="0.2">
      <c r="A76" s="33" t="s">
        <v>603</v>
      </c>
      <c r="B76" s="34" t="s">
        <v>117</v>
      </c>
      <c r="C76" s="22" t="s">
        <v>14</v>
      </c>
      <c r="D76" s="22" t="s">
        <v>158</v>
      </c>
      <c r="E76" s="22" t="s">
        <v>160</v>
      </c>
      <c r="F76" s="22" t="s">
        <v>121</v>
      </c>
      <c r="G76" s="22" t="s">
        <v>127</v>
      </c>
      <c r="H76" s="22" t="s">
        <v>162</v>
      </c>
      <c r="I76" s="22" t="s">
        <v>164</v>
      </c>
      <c r="J76" s="22" t="s">
        <v>579</v>
      </c>
      <c r="K76" s="31">
        <v>56.6</v>
      </c>
      <c r="L76" s="22">
        <v>2019</v>
      </c>
      <c r="M76" s="30">
        <v>1721319.2</v>
      </c>
      <c r="N76" s="91">
        <v>0</v>
      </c>
      <c r="O76" s="91">
        <v>0</v>
      </c>
      <c r="P76" s="98">
        <f t="shared" si="15"/>
        <v>0</v>
      </c>
    </row>
    <row r="77" spans="1:16" ht="34.5" customHeight="1" x14ac:dyDescent="0.2">
      <c r="A77" s="33" t="s">
        <v>603</v>
      </c>
      <c r="B77" s="34" t="s">
        <v>117</v>
      </c>
      <c r="C77" s="22" t="s">
        <v>14</v>
      </c>
      <c r="D77" s="22" t="s">
        <v>158</v>
      </c>
      <c r="E77" s="22" t="s">
        <v>160</v>
      </c>
      <c r="F77" s="22" t="s">
        <v>121</v>
      </c>
      <c r="G77" s="22" t="s">
        <v>127</v>
      </c>
      <c r="H77" s="22" t="s">
        <v>162</v>
      </c>
      <c r="I77" s="22" t="s">
        <v>164</v>
      </c>
      <c r="J77" s="22" t="s">
        <v>579</v>
      </c>
      <c r="K77" s="22">
        <v>56.6</v>
      </c>
      <c r="L77" s="22">
        <v>2019</v>
      </c>
      <c r="M77" s="30">
        <v>1721319.2</v>
      </c>
      <c r="N77" s="91">
        <v>0</v>
      </c>
      <c r="O77" s="91">
        <v>0</v>
      </c>
      <c r="P77" s="98">
        <f t="shared" si="15"/>
        <v>0</v>
      </c>
    </row>
    <row r="78" spans="1:16" ht="79.5" customHeight="1" x14ac:dyDescent="0.2">
      <c r="A78" s="35" t="s">
        <v>604</v>
      </c>
      <c r="B78" s="37" t="s">
        <v>117</v>
      </c>
      <c r="C78" s="26" t="s">
        <v>14</v>
      </c>
      <c r="D78" s="26" t="s">
        <v>158</v>
      </c>
      <c r="E78" s="26" t="s">
        <v>160</v>
      </c>
      <c r="F78" s="26" t="s">
        <v>121</v>
      </c>
      <c r="G78" s="26" t="s">
        <v>127</v>
      </c>
      <c r="H78" s="26" t="s">
        <v>162</v>
      </c>
      <c r="I78" s="26" t="s">
        <v>164</v>
      </c>
      <c r="J78" s="22"/>
      <c r="K78" s="22"/>
      <c r="L78" s="22"/>
      <c r="M78" s="25">
        <f>SUM(M79:M81)</f>
        <v>5154834</v>
      </c>
      <c r="N78" s="25">
        <f t="shared" ref="N78:O78" si="16">SUM(N79:N81)</f>
        <v>0</v>
      </c>
      <c r="O78" s="25">
        <f t="shared" si="16"/>
        <v>0</v>
      </c>
      <c r="P78" s="99">
        <f t="shared" si="15"/>
        <v>0</v>
      </c>
    </row>
    <row r="79" spans="1:16" ht="31.5" x14ac:dyDescent="0.2">
      <c r="A79" s="33" t="s">
        <v>605</v>
      </c>
      <c r="B79" s="34" t="s">
        <v>117</v>
      </c>
      <c r="C79" s="22" t="s">
        <v>14</v>
      </c>
      <c r="D79" s="22" t="s">
        <v>158</v>
      </c>
      <c r="E79" s="22" t="s">
        <v>160</v>
      </c>
      <c r="F79" s="22" t="s">
        <v>121</v>
      </c>
      <c r="G79" s="22" t="s">
        <v>127</v>
      </c>
      <c r="H79" s="22" t="s">
        <v>162</v>
      </c>
      <c r="I79" s="22" t="s">
        <v>164</v>
      </c>
      <c r="J79" s="22" t="s">
        <v>579</v>
      </c>
      <c r="K79" s="22">
        <v>56.1</v>
      </c>
      <c r="L79" s="22">
        <v>2019</v>
      </c>
      <c r="M79" s="30">
        <v>1706113.2</v>
      </c>
      <c r="N79" s="91">
        <v>0</v>
      </c>
      <c r="O79" s="91">
        <v>0</v>
      </c>
      <c r="P79" s="98">
        <f t="shared" si="15"/>
        <v>0</v>
      </c>
    </row>
    <row r="80" spans="1:16" ht="31.5" x14ac:dyDescent="0.2">
      <c r="A80" s="33" t="s">
        <v>605</v>
      </c>
      <c r="B80" s="34" t="s">
        <v>117</v>
      </c>
      <c r="C80" s="22" t="s">
        <v>14</v>
      </c>
      <c r="D80" s="22" t="s">
        <v>158</v>
      </c>
      <c r="E80" s="22" t="s">
        <v>160</v>
      </c>
      <c r="F80" s="22" t="s">
        <v>121</v>
      </c>
      <c r="G80" s="22" t="s">
        <v>127</v>
      </c>
      <c r="H80" s="22" t="s">
        <v>162</v>
      </c>
      <c r="I80" s="22" t="s">
        <v>164</v>
      </c>
      <c r="J80" s="22" t="s">
        <v>579</v>
      </c>
      <c r="K80" s="22">
        <v>56.3</v>
      </c>
      <c r="L80" s="22">
        <v>2019</v>
      </c>
      <c r="M80" s="30">
        <v>1712195.5999999999</v>
      </c>
      <c r="N80" s="91">
        <v>0</v>
      </c>
      <c r="O80" s="91">
        <v>0</v>
      </c>
      <c r="P80" s="98">
        <f t="shared" si="15"/>
        <v>0</v>
      </c>
    </row>
    <row r="81" spans="1:16" ht="31.5" x14ac:dyDescent="0.2">
      <c r="A81" s="33" t="s">
        <v>605</v>
      </c>
      <c r="B81" s="34" t="s">
        <v>117</v>
      </c>
      <c r="C81" s="22" t="s">
        <v>14</v>
      </c>
      <c r="D81" s="22" t="s">
        <v>158</v>
      </c>
      <c r="E81" s="22" t="s">
        <v>160</v>
      </c>
      <c r="F81" s="22" t="s">
        <v>121</v>
      </c>
      <c r="G81" s="22" t="s">
        <v>127</v>
      </c>
      <c r="H81" s="22" t="s">
        <v>162</v>
      </c>
      <c r="I81" s="22" t="s">
        <v>164</v>
      </c>
      <c r="J81" s="22" t="s">
        <v>579</v>
      </c>
      <c r="K81" s="22">
        <v>57.1</v>
      </c>
      <c r="L81" s="22">
        <v>2019</v>
      </c>
      <c r="M81" s="30">
        <v>1736525.2</v>
      </c>
      <c r="N81" s="91">
        <v>0</v>
      </c>
      <c r="O81" s="91">
        <v>0</v>
      </c>
      <c r="P81" s="98">
        <f t="shared" si="15"/>
        <v>0</v>
      </c>
    </row>
    <row r="82" spans="1:16" ht="80.25" customHeight="1" x14ac:dyDescent="0.2">
      <c r="A82" s="38" t="s">
        <v>606</v>
      </c>
      <c r="B82" s="26" t="s">
        <v>117</v>
      </c>
      <c r="C82" s="26" t="s">
        <v>14</v>
      </c>
      <c r="D82" s="26" t="s">
        <v>158</v>
      </c>
      <c r="E82" s="26" t="s">
        <v>160</v>
      </c>
      <c r="F82" s="26" t="s">
        <v>121</v>
      </c>
      <c r="G82" s="26" t="s">
        <v>127</v>
      </c>
      <c r="H82" s="26" t="s">
        <v>162</v>
      </c>
      <c r="I82" s="26" t="s">
        <v>164</v>
      </c>
      <c r="J82" s="22"/>
      <c r="K82" s="31"/>
      <c r="L82" s="22"/>
      <c r="M82" s="25">
        <f>SUM(M83:M94)</f>
        <v>19871200.799999997</v>
      </c>
      <c r="N82" s="25">
        <f t="shared" ref="N82:O82" si="17">SUM(N83:N94)</f>
        <v>0</v>
      </c>
      <c r="O82" s="25">
        <f t="shared" si="17"/>
        <v>0</v>
      </c>
      <c r="P82" s="99">
        <f t="shared" si="15"/>
        <v>0</v>
      </c>
    </row>
    <row r="83" spans="1:16" ht="31.5" x14ac:dyDescent="0.2">
      <c r="A83" s="29" t="s">
        <v>607</v>
      </c>
      <c r="B83" s="34" t="s">
        <v>117</v>
      </c>
      <c r="C83" s="22" t="s">
        <v>14</v>
      </c>
      <c r="D83" s="22" t="s">
        <v>158</v>
      </c>
      <c r="E83" s="22" t="s">
        <v>160</v>
      </c>
      <c r="F83" s="22" t="s">
        <v>121</v>
      </c>
      <c r="G83" s="22" t="s">
        <v>127</v>
      </c>
      <c r="H83" s="22" t="s">
        <v>162</v>
      </c>
      <c r="I83" s="22" t="s">
        <v>164</v>
      </c>
      <c r="J83" s="22" t="s">
        <v>579</v>
      </c>
      <c r="K83" s="31">
        <v>45</v>
      </c>
      <c r="L83" s="22">
        <v>2019</v>
      </c>
      <c r="M83" s="30">
        <v>1368540</v>
      </c>
      <c r="N83" s="91">
        <v>0</v>
      </c>
      <c r="O83" s="91">
        <v>0</v>
      </c>
      <c r="P83" s="98">
        <f t="shared" si="15"/>
        <v>0</v>
      </c>
    </row>
    <row r="84" spans="1:16" ht="31.5" x14ac:dyDescent="0.2">
      <c r="A84" s="29" t="s">
        <v>607</v>
      </c>
      <c r="B84" s="34" t="s">
        <v>117</v>
      </c>
      <c r="C84" s="22" t="s">
        <v>14</v>
      </c>
      <c r="D84" s="22" t="s">
        <v>158</v>
      </c>
      <c r="E84" s="22" t="s">
        <v>160</v>
      </c>
      <c r="F84" s="22" t="s">
        <v>121</v>
      </c>
      <c r="G84" s="22" t="s">
        <v>127</v>
      </c>
      <c r="H84" s="22" t="s">
        <v>162</v>
      </c>
      <c r="I84" s="22" t="s">
        <v>164</v>
      </c>
      <c r="J84" s="22" t="s">
        <v>579</v>
      </c>
      <c r="K84" s="22">
        <v>45.1</v>
      </c>
      <c r="L84" s="22">
        <v>2019</v>
      </c>
      <c r="M84" s="30">
        <v>1371581.2</v>
      </c>
      <c r="N84" s="91">
        <v>0</v>
      </c>
      <c r="O84" s="91">
        <v>0</v>
      </c>
      <c r="P84" s="98">
        <f t="shared" si="15"/>
        <v>0</v>
      </c>
    </row>
    <row r="85" spans="1:16" ht="31.5" x14ac:dyDescent="0.2">
      <c r="A85" s="29" t="s">
        <v>607</v>
      </c>
      <c r="B85" s="34" t="s">
        <v>117</v>
      </c>
      <c r="C85" s="22" t="s">
        <v>14</v>
      </c>
      <c r="D85" s="22" t="s">
        <v>158</v>
      </c>
      <c r="E85" s="22" t="s">
        <v>160</v>
      </c>
      <c r="F85" s="22" t="s">
        <v>121</v>
      </c>
      <c r="G85" s="22" t="s">
        <v>127</v>
      </c>
      <c r="H85" s="22" t="s">
        <v>162</v>
      </c>
      <c r="I85" s="22" t="s">
        <v>164</v>
      </c>
      <c r="J85" s="22" t="s">
        <v>579</v>
      </c>
      <c r="K85" s="22">
        <v>45.3</v>
      </c>
      <c r="L85" s="22">
        <v>2019</v>
      </c>
      <c r="M85" s="30">
        <v>1377663.5999999999</v>
      </c>
      <c r="N85" s="91">
        <v>0</v>
      </c>
      <c r="O85" s="91">
        <v>0</v>
      </c>
      <c r="P85" s="98">
        <f t="shared" si="15"/>
        <v>0</v>
      </c>
    </row>
    <row r="86" spans="1:16" ht="31.5" x14ac:dyDescent="0.2">
      <c r="A86" s="29" t="s">
        <v>607</v>
      </c>
      <c r="B86" s="34" t="s">
        <v>117</v>
      </c>
      <c r="C86" s="22" t="s">
        <v>14</v>
      </c>
      <c r="D86" s="22" t="s">
        <v>158</v>
      </c>
      <c r="E86" s="22" t="s">
        <v>160</v>
      </c>
      <c r="F86" s="22" t="s">
        <v>121</v>
      </c>
      <c r="G86" s="22" t="s">
        <v>127</v>
      </c>
      <c r="H86" s="22" t="s">
        <v>162</v>
      </c>
      <c r="I86" s="22" t="s">
        <v>164</v>
      </c>
      <c r="J86" s="22" t="s">
        <v>579</v>
      </c>
      <c r="K86" s="22">
        <v>45.3</v>
      </c>
      <c r="L86" s="22">
        <v>2019</v>
      </c>
      <c r="M86" s="30">
        <v>1377663.5999999999</v>
      </c>
      <c r="N86" s="91">
        <v>0</v>
      </c>
      <c r="O86" s="91">
        <v>0</v>
      </c>
      <c r="P86" s="98">
        <f t="shared" si="15"/>
        <v>0</v>
      </c>
    </row>
    <row r="87" spans="1:16" ht="31.5" x14ac:dyDescent="0.2">
      <c r="A87" s="29" t="s">
        <v>607</v>
      </c>
      <c r="B87" s="34" t="s">
        <v>117</v>
      </c>
      <c r="C87" s="22" t="s">
        <v>14</v>
      </c>
      <c r="D87" s="22" t="s">
        <v>158</v>
      </c>
      <c r="E87" s="22" t="s">
        <v>160</v>
      </c>
      <c r="F87" s="22" t="s">
        <v>121</v>
      </c>
      <c r="G87" s="22" t="s">
        <v>127</v>
      </c>
      <c r="H87" s="22" t="s">
        <v>162</v>
      </c>
      <c r="I87" s="22" t="s">
        <v>164</v>
      </c>
      <c r="J87" s="22" t="s">
        <v>579</v>
      </c>
      <c r="K87" s="22">
        <v>45.3</v>
      </c>
      <c r="L87" s="22">
        <v>2019</v>
      </c>
      <c r="M87" s="30">
        <v>1377663.5999999999</v>
      </c>
      <c r="N87" s="91">
        <v>0</v>
      </c>
      <c r="O87" s="91">
        <v>0</v>
      </c>
      <c r="P87" s="98">
        <f t="shared" si="15"/>
        <v>0</v>
      </c>
    </row>
    <row r="88" spans="1:16" ht="31.5" x14ac:dyDescent="0.2">
      <c r="A88" s="29" t="s">
        <v>607</v>
      </c>
      <c r="B88" s="34" t="s">
        <v>117</v>
      </c>
      <c r="C88" s="22" t="s">
        <v>14</v>
      </c>
      <c r="D88" s="22" t="s">
        <v>158</v>
      </c>
      <c r="E88" s="22" t="s">
        <v>160</v>
      </c>
      <c r="F88" s="22" t="s">
        <v>121</v>
      </c>
      <c r="G88" s="22" t="s">
        <v>127</v>
      </c>
      <c r="H88" s="22" t="s">
        <v>162</v>
      </c>
      <c r="I88" s="22" t="s">
        <v>164</v>
      </c>
      <c r="J88" s="22" t="s">
        <v>579</v>
      </c>
      <c r="K88" s="22">
        <v>45.4</v>
      </c>
      <c r="L88" s="22">
        <v>2019</v>
      </c>
      <c r="M88" s="30">
        <v>1380704.8</v>
      </c>
      <c r="N88" s="91">
        <v>0</v>
      </c>
      <c r="O88" s="91">
        <v>0</v>
      </c>
      <c r="P88" s="98">
        <f t="shared" si="15"/>
        <v>0</v>
      </c>
    </row>
    <row r="89" spans="1:16" ht="31.5" x14ac:dyDescent="0.2">
      <c r="A89" s="29" t="s">
        <v>607</v>
      </c>
      <c r="B89" s="34" t="s">
        <v>117</v>
      </c>
      <c r="C89" s="22" t="s">
        <v>14</v>
      </c>
      <c r="D89" s="22" t="s">
        <v>158</v>
      </c>
      <c r="E89" s="22" t="s">
        <v>160</v>
      </c>
      <c r="F89" s="22" t="s">
        <v>121</v>
      </c>
      <c r="G89" s="22" t="s">
        <v>127</v>
      </c>
      <c r="H89" s="22" t="s">
        <v>162</v>
      </c>
      <c r="I89" s="22" t="s">
        <v>164</v>
      </c>
      <c r="J89" s="22" t="s">
        <v>579</v>
      </c>
      <c r="K89" s="22">
        <v>45.6</v>
      </c>
      <c r="L89" s="22">
        <v>2019</v>
      </c>
      <c r="M89" s="30">
        <v>1386787.2</v>
      </c>
      <c r="N89" s="91">
        <v>0</v>
      </c>
      <c r="O89" s="91">
        <v>0</v>
      </c>
      <c r="P89" s="98">
        <f t="shared" si="15"/>
        <v>0</v>
      </c>
    </row>
    <row r="90" spans="1:16" ht="31.5" x14ac:dyDescent="0.2">
      <c r="A90" s="29" t="s">
        <v>608</v>
      </c>
      <c r="B90" s="34" t="s">
        <v>117</v>
      </c>
      <c r="C90" s="22" t="s">
        <v>14</v>
      </c>
      <c r="D90" s="22" t="s">
        <v>158</v>
      </c>
      <c r="E90" s="22" t="s">
        <v>160</v>
      </c>
      <c r="F90" s="22" t="s">
        <v>121</v>
      </c>
      <c r="G90" s="22" t="s">
        <v>127</v>
      </c>
      <c r="H90" s="22" t="s">
        <v>162</v>
      </c>
      <c r="I90" s="22" t="s">
        <v>164</v>
      </c>
      <c r="J90" s="22" t="s">
        <v>579</v>
      </c>
      <c r="K90" s="22">
        <v>62.4</v>
      </c>
      <c r="L90" s="22">
        <v>2019</v>
      </c>
      <c r="M90" s="30">
        <v>1897708.8</v>
      </c>
      <c r="N90" s="91">
        <v>0</v>
      </c>
      <c r="O90" s="91">
        <v>0</v>
      </c>
      <c r="P90" s="98">
        <f t="shared" si="15"/>
        <v>0</v>
      </c>
    </row>
    <row r="91" spans="1:16" ht="31.5" x14ac:dyDescent="0.2">
      <c r="A91" s="29" t="s">
        <v>608</v>
      </c>
      <c r="B91" s="34" t="s">
        <v>117</v>
      </c>
      <c r="C91" s="22" t="s">
        <v>14</v>
      </c>
      <c r="D91" s="22" t="s">
        <v>158</v>
      </c>
      <c r="E91" s="22" t="s">
        <v>160</v>
      </c>
      <c r="F91" s="22" t="s">
        <v>121</v>
      </c>
      <c r="G91" s="22" t="s">
        <v>127</v>
      </c>
      <c r="H91" s="22" t="s">
        <v>162</v>
      </c>
      <c r="I91" s="22" t="s">
        <v>164</v>
      </c>
      <c r="J91" s="22" t="s">
        <v>579</v>
      </c>
      <c r="K91" s="22">
        <v>62.8</v>
      </c>
      <c r="L91" s="22">
        <v>2019</v>
      </c>
      <c r="M91" s="30">
        <v>1909873.5999999999</v>
      </c>
      <c r="N91" s="91">
        <v>0</v>
      </c>
      <c r="O91" s="91">
        <v>0</v>
      </c>
      <c r="P91" s="98">
        <f t="shared" si="15"/>
        <v>0</v>
      </c>
    </row>
    <row r="92" spans="1:16" ht="31.5" x14ac:dyDescent="0.2">
      <c r="A92" s="46" t="s">
        <v>608</v>
      </c>
      <c r="B92" s="47" t="s">
        <v>117</v>
      </c>
      <c r="C92" s="48" t="s">
        <v>14</v>
      </c>
      <c r="D92" s="48" t="s">
        <v>158</v>
      </c>
      <c r="E92" s="48" t="s">
        <v>160</v>
      </c>
      <c r="F92" s="48" t="s">
        <v>121</v>
      </c>
      <c r="G92" s="48" t="s">
        <v>127</v>
      </c>
      <c r="H92" s="48" t="s">
        <v>162</v>
      </c>
      <c r="I92" s="48" t="s">
        <v>164</v>
      </c>
      <c r="J92" s="48" t="s">
        <v>579</v>
      </c>
      <c r="K92" s="48">
        <v>63.3</v>
      </c>
      <c r="L92" s="48">
        <v>2019</v>
      </c>
      <c r="M92" s="30">
        <v>1925079.5999999999</v>
      </c>
      <c r="N92" s="91">
        <v>0</v>
      </c>
      <c r="O92" s="91">
        <v>0</v>
      </c>
      <c r="P92" s="98">
        <f t="shared" si="15"/>
        <v>0</v>
      </c>
    </row>
    <row r="93" spans="1:16" ht="31.5" x14ac:dyDescent="0.2">
      <c r="A93" s="49" t="s">
        <v>608</v>
      </c>
      <c r="B93" s="47" t="s">
        <v>117</v>
      </c>
      <c r="C93" s="48" t="s">
        <v>14</v>
      </c>
      <c r="D93" s="48" t="s">
        <v>158</v>
      </c>
      <c r="E93" s="48" t="s">
        <v>160</v>
      </c>
      <c r="F93" s="48" t="s">
        <v>121</v>
      </c>
      <c r="G93" s="48" t="s">
        <v>127</v>
      </c>
      <c r="H93" s="48" t="s">
        <v>162</v>
      </c>
      <c r="I93" s="48" t="s">
        <v>164</v>
      </c>
      <c r="J93" s="48" t="s">
        <v>579</v>
      </c>
      <c r="K93" s="50">
        <v>63.8</v>
      </c>
      <c r="L93" s="51">
        <v>2019</v>
      </c>
      <c r="M93" s="52">
        <v>1940285.5999999999</v>
      </c>
      <c r="N93" s="91">
        <v>0</v>
      </c>
      <c r="O93" s="91">
        <v>0</v>
      </c>
      <c r="P93" s="98">
        <f t="shared" si="15"/>
        <v>0</v>
      </c>
    </row>
    <row r="94" spans="1:16" ht="31.5" x14ac:dyDescent="0.2">
      <c r="A94" s="49" t="s">
        <v>616</v>
      </c>
      <c r="B94" s="51" t="s">
        <v>117</v>
      </c>
      <c r="C94" s="51" t="s">
        <v>14</v>
      </c>
      <c r="D94" s="51" t="s">
        <v>158</v>
      </c>
      <c r="E94" s="51" t="s">
        <v>160</v>
      </c>
      <c r="F94" s="51" t="s">
        <v>121</v>
      </c>
      <c r="G94" s="51" t="s">
        <v>127</v>
      </c>
      <c r="H94" s="51" t="s">
        <v>162</v>
      </c>
      <c r="I94" s="51" t="s">
        <v>164</v>
      </c>
      <c r="J94" s="51" t="s">
        <v>579</v>
      </c>
      <c r="K94" s="51">
        <v>84.1</v>
      </c>
      <c r="L94" s="51">
        <v>2019</v>
      </c>
      <c r="M94" s="52">
        <v>2557649.1999999997</v>
      </c>
      <c r="N94" s="91">
        <v>0</v>
      </c>
      <c r="O94" s="91">
        <v>0</v>
      </c>
      <c r="P94" s="98">
        <f t="shared" si="15"/>
        <v>0</v>
      </c>
    </row>
    <row r="95" spans="1:16" ht="83.25" customHeight="1" x14ac:dyDescent="0.2">
      <c r="A95" s="36" t="s">
        <v>609</v>
      </c>
      <c r="B95" s="53" t="s">
        <v>117</v>
      </c>
      <c r="C95" s="53" t="s">
        <v>14</v>
      </c>
      <c r="D95" s="53" t="s">
        <v>158</v>
      </c>
      <c r="E95" s="53" t="s">
        <v>160</v>
      </c>
      <c r="F95" s="53" t="s">
        <v>121</v>
      </c>
      <c r="G95" s="53" t="s">
        <v>127</v>
      </c>
      <c r="H95" s="53" t="s">
        <v>162</v>
      </c>
      <c r="I95" s="53" t="s">
        <v>164</v>
      </c>
      <c r="J95" s="54"/>
      <c r="K95" s="54"/>
      <c r="L95" s="54"/>
      <c r="M95" s="25">
        <f>SUM(M96:M102)</f>
        <v>12642268.4</v>
      </c>
      <c r="N95" s="25">
        <f t="shared" ref="N95:O95" si="18">SUM(N96:N102)</f>
        <v>0</v>
      </c>
      <c r="O95" s="25">
        <f t="shared" si="18"/>
        <v>0</v>
      </c>
      <c r="P95" s="99">
        <f t="shared" si="15"/>
        <v>0</v>
      </c>
    </row>
    <row r="96" spans="1:16" ht="31.5" x14ac:dyDescent="0.2">
      <c r="A96" s="29" t="s">
        <v>610</v>
      </c>
      <c r="B96" s="34" t="s">
        <v>117</v>
      </c>
      <c r="C96" s="22" t="s">
        <v>14</v>
      </c>
      <c r="D96" s="22" t="s">
        <v>158</v>
      </c>
      <c r="E96" s="22" t="s">
        <v>160</v>
      </c>
      <c r="F96" s="22" t="s">
        <v>121</v>
      </c>
      <c r="G96" s="22" t="s">
        <v>127</v>
      </c>
      <c r="H96" s="22" t="s">
        <v>162</v>
      </c>
      <c r="I96" s="22" t="s">
        <v>164</v>
      </c>
      <c r="J96" s="22" t="s">
        <v>579</v>
      </c>
      <c r="K96" s="22">
        <v>52.4</v>
      </c>
      <c r="L96" s="22">
        <v>2019</v>
      </c>
      <c r="M96" s="30">
        <v>1593588.8</v>
      </c>
      <c r="N96" s="91">
        <v>0</v>
      </c>
      <c r="O96" s="91">
        <v>0</v>
      </c>
      <c r="P96" s="98">
        <f t="shared" si="15"/>
        <v>0</v>
      </c>
    </row>
    <row r="97" spans="1:16" ht="31.5" x14ac:dyDescent="0.2">
      <c r="A97" s="29" t="s">
        <v>610</v>
      </c>
      <c r="B97" s="34" t="s">
        <v>117</v>
      </c>
      <c r="C97" s="22" t="s">
        <v>14</v>
      </c>
      <c r="D97" s="22" t="s">
        <v>158</v>
      </c>
      <c r="E97" s="22" t="s">
        <v>160</v>
      </c>
      <c r="F97" s="22" t="s">
        <v>121</v>
      </c>
      <c r="G97" s="22" t="s">
        <v>127</v>
      </c>
      <c r="H97" s="22" t="s">
        <v>162</v>
      </c>
      <c r="I97" s="22" t="s">
        <v>164</v>
      </c>
      <c r="J97" s="22" t="s">
        <v>579</v>
      </c>
      <c r="K97" s="22">
        <v>52.4</v>
      </c>
      <c r="L97" s="22">
        <v>2019</v>
      </c>
      <c r="M97" s="30">
        <v>1593588.8</v>
      </c>
      <c r="N97" s="91">
        <v>0</v>
      </c>
      <c r="O97" s="91">
        <v>0</v>
      </c>
      <c r="P97" s="98">
        <f t="shared" si="15"/>
        <v>0</v>
      </c>
    </row>
    <row r="98" spans="1:16" ht="31.5" x14ac:dyDescent="0.2">
      <c r="A98" s="29" t="s">
        <v>610</v>
      </c>
      <c r="B98" s="34" t="s">
        <v>117</v>
      </c>
      <c r="C98" s="22" t="s">
        <v>14</v>
      </c>
      <c r="D98" s="22" t="s">
        <v>158</v>
      </c>
      <c r="E98" s="22" t="s">
        <v>160</v>
      </c>
      <c r="F98" s="22" t="s">
        <v>121</v>
      </c>
      <c r="G98" s="22" t="s">
        <v>127</v>
      </c>
      <c r="H98" s="22" t="s">
        <v>162</v>
      </c>
      <c r="I98" s="22" t="s">
        <v>164</v>
      </c>
      <c r="J98" s="22" t="s">
        <v>579</v>
      </c>
      <c r="K98" s="22">
        <v>57.7</v>
      </c>
      <c r="L98" s="22">
        <v>2019</v>
      </c>
      <c r="M98" s="30">
        <v>1754772.4000000001</v>
      </c>
      <c r="N98" s="91">
        <v>0</v>
      </c>
      <c r="O98" s="91">
        <v>0</v>
      </c>
      <c r="P98" s="98">
        <f t="shared" si="15"/>
        <v>0</v>
      </c>
    </row>
    <row r="99" spans="1:16" ht="31.5" x14ac:dyDescent="0.2">
      <c r="A99" s="29" t="s">
        <v>617</v>
      </c>
      <c r="B99" s="34" t="s">
        <v>117</v>
      </c>
      <c r="C99" s="22" t="s">
        <v>14</v>
      </c>
      <c r="D99" s="22" t="s">
        <v>158</v>
      </c>
      <c r="E99" s="22" t="s">
        <v>160</v>
      </c>
      <c r="F99" s="22" t="s">
        <v>121</v>
      </c>
      <c r="G99" s="22" t="s">
        <v>127</v>
      </c>
      <c r="H99" s="22" t="s">
        <v>162</v>
      </c>
      <c r="I99" s="22" t="s">
        <v>164</v>
      </c>
      <c r="J99" s="22" t="s">
        <v>579</v>
      </c>
      <c r="K99" s="22">
        <v>63.1</v>
      </c>
      <c r="L99" s="22">
        <v>2019</v>
      </c>
      <c r="M99" s="30">
        <v>1918997.2</v>
      </c>
      <c r="N99" s="91">
        <v>0</v>
      </c>
      <c r="O99" s="91">
        <v>0</v>
      </c>
      <c r="P99" s="98">
        <f t="shared" si="15"/>
        <v>0</v>
      </c>
    </row>
    <row r="100" spans="1:16" ht="31.5" x14ac:dyDescent="0.2">
      <c r="A100" s="29" t="s">
        <v>617</v>
      </c>
      <c r="B100" s="34" t="s">
        <v>117</v>
      </c>
      <c r="C100" s="22" t="s">
        <v>14</v>
      </c>
      <c r="D100" s="22" t="s">
        <v>158</v>
      </c>
      <c r="E100" s="22" t="s">
        <v>160</v>
      </c>
      <c r="F100" s="22" t="s">
        <v>121</v>
      </c>
      <c r="G100" s="22" t="s">
        <v>127</v>
      </c>
      <c r="H100" s="22" t="s">
        <v>162</v>
      </c>
      <c r="I100" s="22" t="s">
        <v>164</v>
      </c>
      <c r="J100" s="22" t="s">
        <v>579</v>
      </c>
      <c r="K100" s="22">
        <v>63.1</v>
      </c>
      <c r="L100" s="22">
        <v>2019</v>
      </c>
      <c r="M100" s="30">
        <v>1918997.2</v>
      </c>
      <c r="N100" s="91">
        <v>0</v>
      </c>
      <c r="O100" s="91">
        <v>0</v>
      </c>
      <c r="P100" s="98">
        <f t="shared" si="15"/>
        <v>0</v>
      </c>
    </row>
    <row r="101" spans="1:16" ht="31.5" x14ac:dyDescent="0.2">
      <c r="A101" s="29" t="s">
        <v>617</v>
      </c>
      <c r="B101" s="34" t="s">
        <v>117</v>
      </c>
      <c r="C101" s="22" t="s">
        <v>14</v>
      </c>
      <c r="D101" s="22" t="s">
        <v>158</v>
      </c>
      <c r="E101" s="22" t="s">
        <v>160</v>
      </c>
      <c r="F101" s="22" t="s">
        <v>121</v>
      </c>
      <c r="G101" s="22" t="s">
        <v>127</v>
      </c>
      <c r="H101" s="22" t="s">
        <v>162</v>
      </c>
      <c r="I101" s="22" t="s">
        <v>164</v>
      </c>
      <c r="J101" s="22" t="s">
        <v>579</v>
      </c>
      <c r="K101" s="22">
        <v>63.4</v>
      </c>
      <c r="L101" s="22">
        <v>2019</v>
      </c>
      <c r="M101" s="30">
        <v>1928120.8</v>
      </c>
      <c r="N101" s="91">
        <v>0</v>
      </c>
      <c r="O101" s="91">
        <v>0</v>
      </c>
      <c r="P101" s="98">
        <f t="shared" si="15"/>
        <v>0</v>
      </c>
    </row>
    <row r="102" spans="1:16" ht="31.5" x14ac:dyDescent="0.2">
      <c r="A102" s="29" t="s">
        <v>617</v>
      </c>
      <c r="B102" s="34" t="s">
        <v>117</v>
      </c>
      <c r="C102" s="22" t="s">
        <v>14</v>
      </c>
      <c r="D102" s="22" t="s">
        <v>158</v>
      </c>
      <c r="E102" s="22" t="s">
        <v>160</v>
      </c>
      <c r="F102" s="22" t="s">
        <v>121</v>
      </c>
      <c r="G102" s="22" t="s">
        <v>127</v>
      </c>
      <c r="H102" s="22" t="s">
        <v>162</v>
      </c>
      <c r="I102" s="22" t="s">
        <v>164</v>
      </c>
      <c r="J102" s="22" t="s">
        <v>579</v>
      </c>
      <c r="K102" s="22">
        <v>63.6</v>
      </c>
      <c r="L102" s="22">
        <v>2019</v>
      </c>
      <c r="M102" s="30">
        <v>1934203.2</v>
      </c>
      <c r="N102" s="91">
        <v>0</v>
      </c>
      <c r="O102" s="91">
        <v>0</v>
      </c>
      <c r="P102" s="98">
        <f t="shared" si="15"/>
        <v>0</v>
      </c>
    </row>
    <row r="103" spans="1:16" ht="15.75" x14ac:dyDescent="0.2">
      <c r="A103" s="39" t="s">
        <v>565</v>
      </c>
      <c r="B103" s="22" t="s">
        <v>117</v>
      </c>
      <c r="C103" s="22" t="s">
        <v>14</v>
      </c>
      <c r="D103" s="22" t="s">
        <v>158</v>
      </c>
      <c r="E103" s="22" t="s">
        <v>160</v>
      </c>
      <c r="F103" s="22" t="s">
        <v>121</v>
      </c>
      <c r="G103" s="22" t="s">
        <v>127</v>
      </c>
      <c r="H103" s="22" t="s">
        <v>162</v>
      </c>
      <c r="I103" s="22" t="s">
        <v>164</v>
      </c>
      <c r="J103" s="23" t="s">
        <v>0</v>
      </c>
      <c r="K103" s="23"/>
      <c r="L103" s="23" t="s">
        <v>0</v>
      </c>
      <c r="M103" s="30">
        <v>330599662.56</v>
      </c>
      <c r="N103" s="91">
        <v>0</v>
      </c>
      <c r="O103" s="91">
        <v>0</v>
      </c>
      <c r="P103" s="98">
        <f t="shared" si="15"/>
        <v>0</v>
      </c>
    </row>
    <row r="104" spans="1:16" ht="81" customHeight="1" x14ac:dyDescent="0.2">
      <c r="A104" s="24" t="s">
        <v>165</v>
      </c>
      <c r="B104" s="26" t="s">
        <v>117</v>
      </c>
      <c r="C104" s="26" t="s">
        <v>14</v>
      </c>
      <c r="D104" s="26" t="s">
        <v>158</v>
      </c>
      <c r="E104" s="26" t="s">
        <v>160</v>
      </c>
      <c r="F104" s="26" t="s">
        <v>121</v>
      </c>
      <c r="G104" s="26" t="s">
        <v>127</v>
      </c>
      <c r="H104" s="26" t="s">
        <v>162</v>
      </c>
      <c r="I104" s="26" t="s">
        <v>166</v>
      </c>
      <c r="J104" s="26" t="s">
        <v>0</v>
      </c>
      <c r="K104" s="26" t="s">
        <v>0</v>
      </c>
      <c r="L104" s="26" t="s">
        <v>0</v>
      </c>
      <c r="M104" s="25">
        <f>M105</f>
        <v>153464296</v>
      </c>
      <c r="N104" s="25">
        <f t="shared" ref="N104:O104" si="19">N105</f>
        <v>0</v>
      </c>
      <c r="O104" s="25">
        <f t="shared" si="19"/>
        <v>0</v>
      </c>
      <c r="P104" s="99">
        <f t="shared" si="15"/>
        <v>0</v>
      </c>
    </row>
    <row r="105" spans="1:16" ht="15.75" x14ac:dyDescent="0.2">
      <c r="A105" s="29" t="s">
        <v>565</v>
      </c>
      <c r="B105" s="22" t="s">
        <v>117</v>
      </c>
      <c r="C105" s="22" t="s">
        <v>14</v>
      </c>
      <c r="D105" s="22" t="s">
        <v>158</v>
      </c>
      <c r="E105" s="22" t="s">
        <v>160</v>
      </c>
      <c r="F105" s="22" t="s">
        <v>121</v>
      </c>
      <c r="G105" s="22" t="s">
        <v>127</v>
      </c>
      <c r="H105" s="22" t="s">
        <v>162</v>
      </c>
      <c r="I105" s="22" t="s">
        <v>166</v>
      </c>
      <c r="J105" s="23" t="s">
        <v>0</v>
      </c>
      <c r="K105" s="23" t="s">
        <v>0</v>
      </c>
      <c r="L105" s="23" t="s">
        <v>0</v>
      </c>
      <c r="M105" s="30">
        <v>153464296</v>
      </c>
      <c r="N105" s="91">
        <v>0</v>
      </c>
      <c r="O105" s="91">
        <v>0</v>
      </c>
      <c r="P105" s="98">
        <f t="shared" si="15"/>
        <v>0</v>
      </c>
    </row>
    <row r="106" spans="1:16" ht="15.75" x14ac:dyDescent="0.2">
      <c r="A106" s="28" t="s">
        <v>122</v>
      </c>
      <c r="B106" s="26" t="s">
        <v>117</v>
      </c>
      <c r="C106" s="26" t="s">
        <v>14</v>
      </c>
      <c r="D106" s="26" t="s">
        <v>158</v>
      </c>
      <c r="E106" s="26" t="s">
        <v>160</v>
      </c>
      <c r="F106" s="26" t="s">
        <v>121</v>
      </c>
      <c r="G106" s="26" t="s">
        <v>29</v>
      </c>
      <c r="H106" s="26" t="s">
        <v>0</v>
      </c>
      <c r="I106" s="26" t="s">
        <v>0</v>
      </c>
      <c r="J106" s="26" t="s">
        <v>0</v>
      </c>
      <c r="K106" s="26" t="s">
        <v>0</v>
      </c>
      <c r="L106" s="26" t="s">
        <v>0</v>
      </c>
      <c r="M106" s="25">
        <f>M107</f>
        <v>110882399.8</v>
      </c>
      <c r="N106" s="25">
        <f t="shared" ref="N106:O106" si="20">N107</f>
        <v>0</v>
      </c>
      <c r="O106" s="25">
        <f t="shared" si="20"/>
        <v>0</v>
      </c>
      <c r="P106" s="99">
        <f t="shared" si="15"/>
        <v>0</v>
      </c>
    </row>
    <row r="107" spans="1:16" ht="64.5" customHeight="1" x14ac:dyDescent="0.2">
      <c r="A107" s="24" t="s">
        <v>161</v>
      </c>
      <c r="B107" s="26" t="s">
        <v>117</v>
      </c>
      <c r="C107" s="26" t="s">
        <v>14</v>
      </c>
      <c r="D107" s="26" t="s">
        <v>158</v>
      </c>
      <c r="E107" s="26" t="s">
        <v>160</v>
      </c>
      <c r="F107" s="26" t="s">
        <v>121</v>
      </c>
      <c r="G107" s="26" t="s">
        <v>29</v>
      </c>
      <c r="H107" s="26" t="s">
        <v>162</v>
      </c>
      <c r="I107" s="27" t="s">
        <v>0</v>
      </c>
      <c r="J107" s="27" t="s">
        <v>0</v>
      </c>
      <c r="K107" s="27" t="s">
        <v>0</v>
      </c>
      <c r="L107" s="27" t="s">
        <v>0</v>
      </c>
      <c r="M107" s="25">
        <f>M108+M110</f>
        <v>110882399.8</v>
      </c>
      <c r="N107" s="25">
        <f t="shared" ref="N107:O107" si="21">N108+N110</f>
        <v>0</v>
      </c>
      <c r="O107" s="25">
        <f t="shared" si="21"/>
        <v>0</v>
      </c>
      <c r="P107" s="99">
        <f t="shared" si="15"/>
        <v>0</v>
      </c>
    </row>
    <row r="108" spans="1:16" ht="80.25" customHeight="1" x14ac:dyDescent="0.2">
      <c r="A108" s="24" t="s">
        <v>163</v>
      </c>
      <c r="B108" s="26" t="s">
        <v>117</v>
      </c>
      <c r="C108" s="26" t="s">
        <v>14</v>
      </c>
      <c r="D108" s="26" t="s">
        <v>158</v>
      </c>
      <c r="E108" s="26" t="s">
        <v>160</v>
      </c>
      <c r="F108" s="26" t="s">
        <v>121</v>
      </c>
      <c r="G108" s="26" t="s">
        <v>29</v>
      </c>
      <c r="H108" s="26" t="s">
        <v>162</v>
      </c>
      <c r="I108" s="26" t="s">
        <v>164</v>
      </c>
      <c r="J108" s="26" t="s">
        <v>0</v>
      </c>
      <c r="K108" s="26" t="s">
        <v>0</v>
      </c>
      <c r="L108" s="26" t="s">
        <v>0</v>
      </c>
      <c r="M108" s="25">
        <f>M109</f>
        <v>14926744</v>
      </c>
      <c r="N108" s="25">
        <f t="shared" ref="N108:O108" si="22">N109</f>
        <v>0</v>
      </c>
      <c r="O108" s="25">
        <f t="shared" si="22"/>
        <v>0</v>
      </c>
      <c r="P108" s="99">
        <f t="shared" si="15"/>
        <v>0</v>
      </c>
    </row>
    <row r="109" spans="1:16" ht="15.75" x14ac:dyDescent="0.2">
      <c r="A109" s="29" t="s">
        <v>565</v>
      </c>
      <c r="B109" s="22" t="s">
        <v>117</v>
      </c>
      <c r="C109" s="22" t="s">
        <v>14</v>
      </c>
      <c r="D109" s="22" t="s">
        <v>158</v>
      </c>
      <c r="E109" s="22" t="s">
        <v>160</v>
      </c>
      <c r="F109" s="22" t="s">
        <v>121</v>
      </c>
      <c r="G109" s="22" t="s">
        <v>29</v>
      </c>
      <c r="H109" s="22" t="s">
        <v>162</v>
      </c>
      <c r="I109" s="22" t="s">
        <v>164</v>
      </c>
      <c r="J109" s="23" t="s">
        <v>0</v>
      </c>
      <c r="K109" s="23" t="s">
        <v>0</v>
      </c>
      <c r="L109" s="23" t="s">
        <v>0</v>
      </c>
      <c r="M109" s="30">
        <v>14926744</v>
      </c>
      <c r="N109" s="91">
        <v>0</v>
      </c>
      <c r="O109" s="91">
        <v>0</v>
      </c>
      <c r="P109" s="98">
        <f t="shared" si="15"/>
        <v>0</v>
      </c>
    </row>
    <row r="110" spans="1:16" ht="81.75" customHeight="1" x14ac:dyDescent="0.2">
      <c r="A110" s="24" t="s">
        <v>165</v>
      </c>
      <c r="B110" s="26" t="s">
        <v>117</v>
      </c>
      <c r="C110" s="26" t="s">
        <v>14</v>
      </c>
      <c r="D110" s="26" t="s">
        <v>158</v>
      </c>
      <c r="E110" s="26" t="s">
        <v>160</v>
      </c>
      <c r="F110" s="26" t="s">
        <v>121</v>
      </c>
      <c r="G110" s="26" t="s">
        <v>29</v>
      </c>
      <c r="H110" s="26" t="s">
        <v>162</v>
      </c>
      <c r="I110" s="26" t="s">
        <v>166</v>
      </c>
      <c r="J110" s="26" t="s">
        <v>0</v>
      </c>
      <c r="K110" s="26" t="s">
        <v>0</v>
      </c>
      <c r="L110" s="26" t="s">
        <v>0</v>
      </c>
      <c r="M110" s="25">
        <f>M111</f>
        <v>95955655.799999997</v>
      </c>
      <c r="N110" s="25">
        <f t="shared" ref="N110:O110" si="23">N111</f>
        <v>0</v>
      </c>
      <c r="O110" s="25">
        <f t="shared" si="23"/>
        <v>0</v>
      </c>
      <c r="P110" s="99">
        <f t="shared" si="15"/>
        <v>0</v>
      </c>
    </row>
    <row r="111" spans="1:16" ht="15.75" x14ac:dyDescent="0.2">
      <c r="A111" s="29" t="s">
        <v>565</v>
      </c>
      <c r="B111" s="22" t="s">
        <v>117</v>
      </c>
      <c r="C111" s="22" t="s">
        <v>14</v>
      </c>
      <c r="D111" s="22" t="s">
        <v>158</v>
      </c>
      <c r="E111" s="22" t="s">
        <v>160</v>
      </c>
      <c r="F111" s="22" t="s">
        <v>121</v>
      </c>
      <c r="G111" s="22" t="s">
        <v>29</v>
      </c>
      <c r="H111" s="22" t="s">
        <v>162</v>
      </c>
      <c r="I111" s="22" t="s">
        <v>166</v>
      </c>
      <c r="J111" s="23" t="s">
        <v>0</v>
      </c>
      <c r="K111" s="23" t="s">
        <v>0</v>
      </c>
      <c r="L111" s="23" t="s">
        <v>0</v>
      </c>
      <c r="M111" s="30">
        <v>95955655.799999997</v>
      </c>
      <c r="N111" s="91">
        <v>0</v>
      </c>
      <c r="O111" s="91">
        <v>0</v>
      </c>
      <c r="P111" s="98">
        <f t="shared" si="15"/>
        <v>0</v>
      </c>
    </row>
    <row r="112" spans="1:16" ht="15.75" x14ac:dyDescent="0.2">
      <c r="A112" s="28" t="s">
        <v>167</v>
      </c>
      <c r="B112" s="26" t="s">
        <v>117</v>
      </c>
      <c r="C112" s="26" t="s">
        <v>14</v>
      </c>
      <c r="D112" s="26" t="s">
        <v>158</v>
      </c>
      <c r="E112" s="26" t="s">
        <v>160</v>
      </c>
      <c r="F112" s="26" t="s">
        <v>121</v>
      </c>
      <c r="G112" s="26" t="s">
        <v>168</v>
      </c>
      <c r="H112" s="26" t="s">
        <v>0</v>
      </c>
      <c r="I112" s="26" t="s">
        <v>0</v>
      </c>
      <c r="J112" s="26" t="s">
        <v>0</v>
      </c>
      <c r="K112" s="26" t="s">
        <v>0</v>
      </c>
      <c r="L112" s="26" t="s">
        <v>0</v>
      </c>
      <c r="M112" s="25">
        <f>M113</f>
        <v>7189664</v>
      </c>
      <c r="N112" s="25">
        <f t="shared" ref="N112:O114" si="24">N113</f>
        <v>0</v>
      </c>
      <c r="O112" s="25">
        <f t="shared" si="24"/>
        <v>0</v>
      </c>
      <c r="P112" s="99">
        <f t="shared" si="15"/>
        <v>0</v>
      </c>
    </row>
    <row r="113" spans="1:16" ht="64.5" customHeight="1" x14ac:dyDescent="0.2">
      <c r="A113" s="24" t="s">
        <v>161</v>
      </c>
      <c r="B113" s="26" t="s">
        <v>117</v>
      </c>
      <c r="C113" s="26" t="s">
        <v>14</v>
      </c>
      <c r="D113" s="26" t="s">
        <v>158</v>
      </c>
      <c r="E113" s="26" t="s">
        <v>160</v>
      </c>
      <c r="F113" s="26" t="s">
        <v>121</v>
      </c>
      <c r="G113" s="26" t="s">
        <v>168</v>
      </c>
      <c r="H113" s="26" t="s">
        <v>162</v>
      </c>
      <c r="I113" s="27" t="s">
        <v>0</v>
      </c>
      <c r="J113" s="27" t="s">
        <v>0</v>
      </c>
      <c r="K113" s="27" t="s">
        <v>0</v>
      </c>
      <c r="L113" s="27" t="s">
        <v>0</v>
      </c>
      <c r="M113" s="25">
        <f>M114</f>
        <v>7189664</v>
      </c>
      <c r="N113" s="25">
        <f t="shared" si="24"/>
        <v>0</v>
      </c>
      <c r="O113" s="25">
        <f t="shared" si="24"/>
        <v>0</v>
      </c>
      <c r="P113" s="99">
        <f t="shared" si="15"/>
        <v>0</v>
      </c>
    </row>
    <row r="114" spans="1:16" ht="78.75" customHeight="1" x14ac:dyDescent="0.2">
      <c r="A114" s="24" t="s">
        <v>165</v>
      </c>
      <c r="B114" s="26" t="s">
        <v>117</v>
      </c>
      <c r="C114" s="26" t="s">
        <v>14</v>
      </c>
      <c r="D114" s="26" t="s">
        <v>158</v>
      </c>
      <c r="E114" s="26" t="s">
        <v>160</v>
      </c>
      <c r="F114" s="26" t="s">
        <v>121</v>
      </c>
      <c r="G114" s="26" t="s">
        <v>168</v>
      </c>
      <c r="H114" s="26" t="s">
        <v>162</v>
      </c>
      <c r="I114" s="26" t="s">
        <v>166</v>
      </c>
      <c r="J114" s="26" t="s">
        <v>0</v>
      </c>
      <c r="K114" s="26" t="s">
        <v>0</v>
      </c>
      <c r="L114" s="26" t="s">
        <v>0</v>
      </c>
      <c r="M114" s="25">
        <f>M115</f>
        <v>7189664</v>
      </c>
      <c r="N114" s="25">
        <f t="shared" si="24"/>
        <v>0</v>
      </c>
      <c r="O114" s="25">
        <f t="shared" si="24"/>
        <v>0</v>
      </c>
      <c r="P114" s="99">
        <f t="shared" si="15"/>
        <v>0</v>
      </c>
    </row>
    <row r="115" spans="1:16" ht="15.75" x14ac:dyDescent="0.2">
      <c r="A115" s="29" t="s">
        <v>565</v>
      </c>
      <c r="B115" s="22" t="s">
        <v>117</v>
      </c>
      <c r="C115" s="22" t="s">
        <v>14</v>
      </c>
      <c r="D115" s="22" t="s">
        <v>158</v>
      </c>
      <c r="E115" s="22" t="s">
        <v>160</v>
      </c>
      <c r="F115" s="22" t="s">
        <v>121</v>
      </c>
      <c r="G115" s="22" t="s">
        <v>168</v>
      </c>
      <c r="H115" s="22" t="s">
        <v>162</v>
      </c>
      <c r="I115" s="22" t="s">
        <v>166</v>
      </c>
      <c r="J115" s="23" t="s">
        <v>0</v>
      </c>
      <c r="K115" s="23" t="s">
        <v>0</v>
      </c>
      <c r="L115" s="23" t="s">
        <v>0</v>
      </c>
      <c r="M115" s="30">
        <v>7189664</v>
      </c>
      <c r="N115" s="91">
        <v>0</v>
      </c>
      <c r="O115" s="91">
        <v>0</v>
      </c>
      <c r="P115" s="98">
        <f t="shared" si="15"/>
        <v>0</v>
      </c>
    </row>
    <row r="116" spans="1:16" ht="35.25" customHeight="1" x14ac:dyDescent="0.2">
      <c r="A116" s="28" t="s">
        <v>169</v>
      </c>
      <c r="B116" s="26" t="s">
        <v>117</v>
      </c>
      <c r="C116" s="26" t="s">
        <v>14</v>
      </c>
      <c r="D116" s="26" t="s">
        <v>158</v>
      </c>
      <c r="E116" s="26" t="s">
        <v>160</v>
      </c>
      <c r="F116" s="26" t="s">
        <v>121</v>
      </c>
      <c r="G116" s="26" t="s">
        <v>121</v>
      </c>
      <c r="H116" s="26" t="s">
        <v>0</v>
      </c>
      <c r="I116" s="26" t="s">
        <v>0</v>
      </c>
      <c r="J116" s="26" t="s">
        <v>0</v>
      </c>
      <c r="K116" s="26" t="s">
        <v>0</v>
      </c>
      <c r="L116" s="26" t="s">
        <v>0</v>
      </c>
      <c r="M116" s="25">
        <f>M117</f>
        <v>3000000</v>
      </c>
      <c r="N116" s="25">
        <f t="shared" ref="N116:O118" si="25">N117</f>
        <v>0</v>
      </c>
      <c r="O116" s="25">
        <f t="shared" si="25"/>
        <v>0</v>
      </c>
      <c r="P116" s="99">
        <f t="shared" si="15"/>
        <v>0</v>
      </c>
    </row>
    <row r="117" spans="1:16" ht="65.25" customHeight="1" x14ac:dyDescent="0.2">
      <c r="A117" s="24" t="s">
        <v>161</v>
      </c>
      <c r="B117" s="26" t="s">
        <v>117</v>
      </c>
      <c r="C117" s="26" t="s">
        <v>14</v>
      </c>
      <c r="D117" s="26" t="s">
        <v>158</v>
      </c>
      <c r="E117" s="26" t="s">
        <v>160</v>
      </c>
      <c r="F117" s="26" t="s">
        <v>121</v>
      </c>
      <c r="G117" s="26" t="s">
        <v>121</v>
      </c>
      <c r="H117" s="26" t="s">
        <v>162</v>
      </c>
      <c r="I117" s="27" t="s">
        <v>0</v>
      </c>
      <c r="J117" s="27" t="s">
        <v>0</v>
      </c>
      <c r="K117" s="27" t="s">
        <v>0</v>
      </c>
      <c r="L117" s="27" t="s">
        <v>0</v>
      </c>
      <c r="M117" s="25">
        <f>M118</f>
        <v>3000000</v>
      </c>
      <c r="N117" s="25">
        <f t="shared" si="25"/>
        <v>0</v>
      </c>
      <c r="O117" s="25">
        <f t="shared" si="25"/>
        <v>0</v>
      </c>
      <c r="P117" s="99">
        <f t="shared" si="15"/>
        <v>0</v>
      </c>
    </row>
    <row r="118" spans="1:16" ht="81" customHeight="1" x14ac:dyDescent="0.2">
      <c r="A118" s="24" t="s">
        <v>163</v>
      </c>
      <c r="B118" s="26" t="s">
        <v>117</v>
      </c>
      <c r="C118" s="26" t="s">
        <v>14</v>
      </c>
      <c r="D118" s="26" t="s">
        <v>158</v>
      </c>
      <c r="E118" s="26" t="s">
        <v>160</v>
      </c>
      <c r="F118" s="26" t="s">
        <v>121</v>
      </c>
      <c r="G118" s="26" t="s">
        <v>121</v>
      </c>
      <c r="H118" s="26" t="s">
        <v>162</v>
      </c>
      <c r="I118" s="26" t="s">
        <v>164</v>
      </c>
      <c r="J118" s="26" t="s">
        <v>0</v>
      </c>
      <c r="K118" s="26" t="s">
        <v>0</v>
      </c>
      <c r="L118" s="26" t="s">
        <v>0</v>
      </c>
      <c r="M118" s="25">
        <f>M119</f>
        <v>3000000</v>
      </c>
      <c r="N118" s="25">
        <f t="shared" si="25"/>
        <v>0</v>
      </c>
      <c r="O118" s="25">
        <f t="shared" si="25"/>
        <v>0</v>
      </c>
      <c r="P118" s="99">
        <f t="shared" si="15"/>
        <v>0</v>
      </c>
    </row>
    <row r="119" spans="1:16" ht="15.75" x14ac:dyDescent="0.2">
      <c r="A119" s="29" t="s">
        <v>565</v>
      </c>
      <c r="B119" s="22" t="s">
        <v>117</v>
      </c>
      <c r="C119" s="22" t="s">
        <v>14</v>
      </c>
      <c r="D119" s="22" t="s">
        <v>158</v>
      </c>
      <c r="E119" s="22" t="s">
        <v>160</v>
      </c>
      <c r="F119" s="22" t="s">
        <v>121</v>
      </c>
      <c r="G119" s="22" t="s">
        <v>121</v>
      </c>
      <c r="H119" s="22" t="s">
        <v>162</v>
      </c>
      <c r="I119" s="22" t="s">
        <v>164</v>
      </c>
      <c r="J119" s="23" t="s">
        <v>0</v>
      </c>
      <c r="K119" s="23" t="s">
        <v>0</v>
      </c>
      <c r="L119" s="23" t="s">
        <v>0</v>
      </c>
      <c r="M119" s="30">
        <v>3000000</v>
      </c>
      <c r="N119" s="91">
        <v>0</v>
      </c>
      <c r="O119" s="91">
        <v>0</v>
      </c>
      <c r="P119" s="98">
        <f t="shared" si="15"/>
        <v>0</v>
      </c>
    </row>
    <row r="120" spans="1:16" s="41" customFormat="1" ht="214.5" customHeight="1" x14ac:dyDescent="0.2">
      <c r="A120" s="84" t="s">
        <v>626</v>
      </c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6" t="s">
        <v>627</v>
      </c>
    </row>
    <row r="121" spans="1:16" s="41" customFormat="1" ht="138.75" customHeight="1" x14ac:dyDescent="0.25">
      <c r="A121" s="87" t="s">
        <v>628</v>
      </c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s="41" customFormat="1" ht="16.5" x14ac:dyDescent="0.2">
      <c r="A122" s="40"/>
      <c r="O122" s="43"/>
    </row>
    <row r="123" spans="1:16" s="41" customFormat="1" ht="16.5" x14ac:dyDescent="0.2">
      <c r="A123" s="40"/>
      <c r="O123" s="43"/>
    </row>
    <row r="124" spans="1:16" s="41" customFormat="1" ht="16.5" x14ac:dyDescent="0.2">
      <c r="A124" s="40"/>
      <c r="O124" s="43"/>
    </row>
    <row r="125" spans="1:16" s="41" customFormat="1" ht="16.5" x14ac:dyDescent="0.2">
      <c r="A125" s="40"/>
      <c r="O125" s="43"/>
    </row>
    <row r="126" spans="1:16" s="41" customFormat="1" ht="16.5" x14ac:dyDescent="0.2">
      <c r="A126" s="40"/>
      <c r="O126" s="43"/>
    </row>
    <row r="127" spans="1:16" s="41" customFormat="1" ht="16.5" x14ac:dyDescent="0.2">
      <c r="A127" s="40"/>
      <c r="O127" s="43"/>
    </row>
    <row r="128" spans="1:16" s="41" customFormat="1" ht="16.5" x14ac:dyDescent="0.2">
      <c r="A128" s="40"/>
      <c r="O128" s="43"/>
    </row>
    <row r="129" spans="1:15" s="41" customFormat="1" ht="16.5" x14ac:dyDescent="0.2">
      <c r="A129" s="40"/>
      <c r="O129" s="43"/>
    </row>
    <row r="130" spans="1:15" s="41" customFormat="1" ht="16.5" x14ac:dyDescent="0.2">
      <c r="A130" s="40"/>
      <c r="O130" s="43"/>
    </row>
    <row r="131" spans="1:15" s="41" customFormat="1" ht="16.5" x14ac:dyDescent="0.2">
      <c r="A131" s="40"/>
      <c r="O131" s="43"/>
    </row>
    <row r="132" spans="1:15" s="41" customFormat="1" ht="16.5" x14ac:dyDescent="0.2">
      <c r="A132" s="40"/>
      <c r="O132" s="43"/>
    </row>
    <row r="133" spans="1:15" s="41" customFormat="1" ht="16.5" x14ac:dyDescent="0.2">
      <c r="A133" s="40"/>
      <c r="O133" s="43"/>
    </row>
    <row r="134" spans="1:15" s="41" customFormat="1" ht="16.5" x14ac:dyDescent="0.2">
      <c r="A134" s="40"/>
      <c r="O134" s="43"/>
    </row>
    <row r="135" spans="1:15" s="41" customFormat="1" ht="16.5" x14ac:dyDescent="0.2">
      <c r="A135" s="40"/>
      <c r="O135" s="43"/>
    </row>
    <row r="136" spans="1:15" s="41" customFormat="1" ht="16.5" x14ac:dyDescent="0.2">
      <c r="A136" s="40"/>
      <c r="O136" s="43"/>
    </row>
    <row r="137" spans="1:15" s="41" customFormat="1" ht="16.5" x14ac:dyDescent="0.2">
      <c r="A137" s="40"/>
      <c r="O137" s="43"/>
    </row>
    <row r="138" spans="1:15" s="41" customFormat="1" ht="16.5" x14ac:dyDescent="0.2">
      <c r="A138" s="40"/>
      <c r="O138" s="43"/>
    </row>
    <row r="139" spans="1:15" s="41" customFormat="1" ht="16.5" x14ac:dyDescent="0.2">
      <c r="A139" s="40"/>
      <c r="O139" s="43"/>
    </row>
    <row r="140" spans="1:15" s="41" customFormat="1" ht="16.5" x14ac:dyDescent="0.2">
      <c r="A140" s="40"/>
      <c r="O140" s="43"/>
    </row>
    <row r="141" spans="1:15" s="41" customFormat="1" ht="16.5" x14ac:dyDescent="0.2">
      <c r="A141" s="40"/>
      <c r="O141" s="43"/>
    </row>
    <row r="142" spans="1:15" s="41" customFormat="1" ht="16.5" x14ac:dyDescent="0.2">
      <c r="A142" s="40"/>
      <c r="O142" s="43"/>
    </row>
    <row r="143" spans="1:15" s="41" customFormat="1" ht="16.5" x14ac:dyDescent="0.2">
      <c r="A143" s="40"/>
      <c r="O143" s="43"/>
    </row>
    <row r="144" spans="1:15" s="41" customFormat="1" ht="16.5" x14ac:dyDescent="0.2">
      <c r="A144" s="40"/>
      <c r="O144" s="43"/>
    </row>
    <row r="145" spans="1:15" s="41" customFormat="1" ht="16.5" x14ac:dyDescent="0.2">
      <c r="A145" s="40"/>
      <c r="O145" s="43"/>
    </row>
    <row r="146" spans="1:15" s="41" customFormat="1" ht="16.5" x14ac:dyDescent="0.2">
      <c r="A146" s="40"/>
      <c r="O146" s="43"/>
    </row>
    <row r="147" spans="1:15" s="41" customFormat="1" ht="16.5" x14ac:dyDescent="0.2">
      <c r="A147" s="40"/>
      <c r="O147" s="43"/>
    </row>
    <row r="148" spans="1:15" s="41" customFormat="1" ht="16.5" x14ac:dyDescent="0.2">
      <c r="A148" s="40"/>
      <c r="O148" s="43"/>
    </row>
    <row r="149" spans="1:15" s="41" customFormat="1" ht="16.5" x14ac:dyDescent="0.2">
      <c r="A149" s="40"/>
      <c r="O149" s="43"/>
    </row>
    <row r="150" spans="1:15" ht="15" x14ac:dyDescent="0.2">
      <c r="A150" s="42"/>
      <c r="N150" s="15"/>
      <c r="O150" s="15"/>
    </row>
    <row r="151" spans="1:15" ht="15" x14ac:dyDescent="0.2">
      <c r="A151" s="42"/>
      <c r="N151" s="15"/>
      <c r="O151" s="15"/>
    </row>
  </sheetData>
  <mergeCells count="2">
    <mergeCell ref="A3:O3"/>
    <mergeCell ref="A2:P2"/>
  </mergeCells>
  <pageMargins left="0.39370078740157483" right="0.39370078740157483" top="0.59055118110236227" bottom="0.39370078740157483" header="0.31496062992125984" footer="0.31496062992125984"/>
  <pageSetup paperSize="9" scale="68" fitToHeight="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2019-04-25T06:07:33Z</dcterms:modified>
</cp:coreProperties>
</file>